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INFORMES PAI 2026\INFORME PAI SEPTIEMBRE 2026\"/>
    </mc:Choice>
  </mc:AlternateContent>
  <xr:revisionPtr revIDLastSave="0" documentId="13_ncr:20001_{31F8E087-80AD-499D-A5BD-D40CE73448CC}" xr6:coauthVersionLast="36" xr6:coauthVersionMax="47" xr10:uidLastSave="{00000000-0000-0000-0000-000000000000}"/>
  <bookViews>
    <workbookView xWindow="-105" yWindow="-105" windowWidth="23250" windowHeight="12450" firstSheet="1" activeTab="9" xr2:uid="{00000000-000D-0000-FFFF-FFFF00000000}"/>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fileRecoveryPr repairLoad="1"/>
</workbook>
</file>

<file path=xl/calcChain.xml><?xml version="1.0" encoding="utf-8"?>
<calcChain xmlns="http://schemas.openxmlformats.org/spreadsheetml/2006/main">
  <c r="AQ380" i="13" l="1"/>
  <c r="Y380" i="13"/>
  <c r="N380" i="13"/>
  <c r="K380" i="13"/>
  <c r="J380" i="13"/>
  <c r="L380" i="13" s="1"/>
  <c r="AQ379" i="13"/>
  <c r="Y379" i="13"/>
  <c r="N379" i="13"/>
  <c r="K379" i="13"/>
  <c r="J379" i="13"/>
  <c r="L379" i="13" s="1"/>
  <c r="A379" i="13"/>
  <c r="A380" i="13" s="1"/>
  <c r="AQ378" i="13"/>
  <c r="Y378" i="13"/>
  <c r="N378" i="13"/>
  <c r="K378" i="13"/>
  <c r="J378" i="13"/>
  <c r="L378" i="13" s="1"/>
  <c r="AD372" i="13"/>
  <c r="AO372" i="13" s="1"/>
  <c r="K372" i="13" s="1"/>
  <c r="S372" i="13"/>
  <c r="R372" i="13"/>
  <c r="J372" i="13"/>
  <c r="L372" i="13" s="1"/>
  <c r="AD371" i="13"/>
  <c r="AO371" i="13" s="1"/>
  <c r="K371" i="13" s="1"/>
  <c r="S371" i="13"/>
  <c r="R371" i="13"/>
  <c r="J371" i="13"/>
  <c r="L371" i="13" s="1"/>
  <c r="AD370" i="13"/>
  <c r="AO370" i="13" s="1"/>
  <c r="K370" i="13" s="1"/>
  <c r="S370" i="13"/>
  <c r="R370" i="13"/>
  <c r="J370" i="13"/>
  <c r="L370" i="13" s="1"/>
  <c r="AD369" i="13"/>
  <c r="AO369" i="13" s="1"/>
  <c r="K369" i="13" s="1"/>
  <c r="S369" i="13"/>
  <c r="R369" i="13"/>
  <c r="J369" i="13"/>
  <c r="L369" i="13" s="1"/>
  <c r="AD368" i="13"/>
  <c r="AO368" i="13" s="1"/>
  <c r="K368" i="13" s="1"/>
  <c r="S368" i="13"/>
  <c r="R368" i="13"/>
  <c r="J368" i="13"/>
  <c r="L368" i="13" s="1"/>
  <c r="AD367" i="13"/>
  <c r="AO367" i="13" s="1"/>
  <c r="K367" i="13" s="1"/>
  <c r="S367" i="13"/>
  <c r="R367" i="13"/>
  <c r="J367" i="13"/>
  <c r="L367" i="13" s="1"/>
  <c r="AD366" i="13"/>
  <c r="AO366" i="13" s="1"/>
  <c r="K366" i="13" s="1"/>
  <c r="S366" i="13"/>
  <c r="R366" i="13"/>
  <c r="J366" i="13"/>
  <c r="L366" i="13" s="1"/>
  <c r="T365" i="13"/>
  <c r="N365" i="13"/>
  <c r="S364" i="13"/>
  <c r="R364" i="13"/>
  <c r="S363" i="13"/>
  <c r="R363" i="13"/>
  <c r="S362" i="13"/>
  <c r="R362" i="13"/>
  <c r="S360" i="13"/>
  <c r="R360" i="13"/>
  <c r="AD359" i="13"/>
  <c r="AO359" i="13" s="1"/>
  <c r="K359" i="13" s="1"/>
  <c r="Y359" i="13"/>
  <c r="S359" i="13"/>
  <c r="R359" i="13"/>
  <c r="J359" i="13"/>
  <c r="L359" i="13" s="1"/>
  <c r="T358" i="13"/>
  <c r="N358" i="13"/>
  <c r="S357" i="13"/>
  <c r="R357" i="13"/>
  <c r="S356" i="13"/>
  <c r="R356" i="13"/>
  <c r="S355" i="13"/>
  <c r="R355" i="13"/>
  <c r="S353" i="13"/>
  <c r="R353" i="13"/>
  <c r="AD352" i="13"/>
  <c r="AO352" i="13" s="1"/>
  <c r="K352" i="13" s="1"/>
  <c r="Y352" i="13"/>
  <c r="S352" i="13"/>
  <c r="R352" i="13"/>
  <c r="J352" i="13"/>
  <c r="L352" i="13" s="1"/>
  <c r="T351" i="13"/>
  <c r="N351" i="13"/>
  <c r="S350" i="13"/>
  <c r="R350" i="13"/>
  <c r="S349" i="13"/>
  <c r="R349" i="13"/>
  <c r="S348" i="13"/>
  <c r="R348" i="13"/>
  <c r="S346" i="13"/>
  <c r="R346" i="13"/>
  <c r="AD345" i="13"/>
  <c r="AO345" i="13" s="1"/>
  <c r="K345" i="13" s="1"/>
  <c r="Y345" i="13"/>
  <c r="S345" i="13"/>
  <c r="R345" i="13"/>
  <c r="J345" i="13"/>
  <c r="L345" i="13" s="1"/>
  <c r="T344" i="13"/>
  <c r="N344" i="13"/>
  <c r="S343" i="13"/>
  <c r="R343" i="13"/>
  <c r="S342" i="13"/>
  <c r="R342" i="13"/>
  <c r="S341" i="13"/>
  <c r="R341" i="13"/>
  <c r="S339" i="13"/>
  <c r="R339" i="13"/>
  <c r="AD338" i="13"/>
  <c r="AO338" i="13" s="1"/>
  <c r="K338" i="13" s="1"/>
  <c r="Y338" i="13"/>
  <c r="S338" i="13"/>
  <c r="R338" i="13"/>
  <c r="J338" i="13"/>
  <c r="L338" i="13" s="1"/>
  <c r="T337" i="13"/>
  <c r="N337" i="13"/>
  <c r="S336" i="13"/>
  <c r="R336" i="13"/>
  <c r="S335" i="13"/>
  <c r="R335" i="13"/>
  <c r="S334" i="13"/>
  <c r="R334" i="13"/>
  <c r="S332" i="13"/>
  <c r="R332" i="13"/>
  <c r="AD331" i="13"/>
  <c r="AO331" i="13" s="1"/>
  <c r="K331" i="13" s="1"/>
  <c r="Y331" i="13"/>
  <c r="S331" i="13"/>
  <c r="R331" i="13"/>
  <c r="J331" i="13"/>
  <c r="L331" i="13" s="1"/>
  <c r="T330" i="13"/>
  <c r="N330" i="13"/>
  <c r="S329" i="13"/>
  <c r="R329" i="13"/>
  <c r="S328" i="13"/>
  <c r="R328" i="13"/>
  <c r="S327" i="13"/>
  <c r="R327" i="13"/>
  <c r="S325" i="13"/>
  <c r="R325" i="13"/>
  <c r="AD324" i="13"/>
  <c r="AO324" i="13" s="1"/>
  <c r="K324" i="13" s="1"/>
  <c r="Y324" i="13"/>
  <c r="S324" i="13"/>
  <c r="R324" i="13"/>
  <c r="J324" i="13"/>
  <c r="L324" i="13" s="1"/>
  <c r="T323" i="13"/>
  <c r="N323" i="13"/>
  <c r="S322" i="13"/>
  <c r="R322" i="13"/>
  <c r="S321" i="13"/>
  <c r="R321" i="13"/>
  <c r="S320" i="13"/>
  <c r="R320" i="13"/>
  <c r="S318" i="13"/>
  <c r="R318" i="13"/>
  <c r="AD317" i="13"/>
  <c r="AO317" i="13" s="1"/>
  <c r="K317" i="13" s="1"/>
  <c r="Y317" i="13"/>
  <c r="S317" i="13"/>
  <c r="R317" i="13"/>
  <c r="J317" i="13"/>
  <c r="L317" i="13" s="1"/>
  <c r="T316" i="13"/>
  <c r="N316" i="13"/>
  <c r="S315" i="13"/>
  <c r="R315" i="13"/>
  <c r="S314" i="13"/>
  <c r="R314" i="13"/>
  <c r="S313" i="13"/>
  <c r="R313" i="13"/>
  <c r="S311" i="13"/>
  <c r="R311" i="13"/>
  <c r="AD310" i="13"/>
  <c r="AO310" i="13" s="1"/>
  <c r="K310" i="13" s="1"/>
  <c r="Y310" i="13"/>
  <c r="S310" i="13"/>
  <c r="R310" i="13"/>
  <c r="J310" i="13"/>
  <c r="L310" i="13" s="1"/>
  <c r="T309" i="13"/>
  <c r="N309" i="13"/>
  <c r="S308" i="13"/>
  <c r="R308" i="13"/>
  <c r="S307" i="13"/>
  <c r="R307" i="13"/>
  <c r="S305" i="13"/>
  <c r="R305" i="13"/>
  <c r="S304" i="13"/>
  <c r="R304" i="13"/>
  <c r="AD303" i="13"/>
  <c r="AO303" i="13" s="1"/>
  <c r="K303" i="13" s="1"/>
  <c r="Y303" i="13"/>
  <c r="S303" i="13"/>
  <c r="R303" i="13"/>
  <c r="J303" i="13"/>
  <c r="L303" i="13" s="1"/>
  <c r="A303" i="13"/>
  <c r="A310" i="13" s="1"/>
  <c r="A317" i="13" s="1"/>
  <c r="A324" i="13" s="1"/>
  <c r="A331" i="13" s="1"/>
  <c r="A338" i="13" s="1"/>
  <c r="A345" i="13" s="1"/>
  <c r="A352" i="13" s="1"/>
  <c r="A359" i="13" s="1"/>
  <c r="A366" i="13" s="1"/>
  <c r="A367" i="13" s="1"/>
  <c r="A368" i="13" s="1"/>
  <c r="A369" i="13" s="1"/>
  <c r="A370" i="13" s="1"/>
  <c r="A371" i="13" s="1"/>
  <c r="A372" i="13" s="1"/>
  <c r="T302" i="13"/>
  <c r="N302" i="13"/>
  <c r="S301" i="13"/>
  <c r="R301" i="13"/>
  <c r="S300" i="13"/>
  <c r="R300" i="13"/>
  <c r="S298" i="13"/>
  <c r="R298" i="13"/>
  <c r="S297" i="13"/>
  <c r="R297" i="13"/>
  <c r="AD296" i="13"/>
  <c r="AO296" i="13" s="1"/>
  <c r="K296" i="13" s="1"/>
  <c r="Y296" i="13"/>
  <c r="S296" i="13"/>
  <c r="R296" i="13"/>
  <c r="J296" i="13"/>
  <c r="L296" i="13" s="1"/>
  <c r="T294" i="13"/>
  <c r="N294" i="13"/>
  <c r="S293" i="13"/>
  <c r="R293" i="13"/>
  <c r="S292" i="13"/>
  <c r="R292" i="13"/>
  <c r="S291" i="13"/>
  <c r="R291" i="13"/>
  <c r="S290" i="13"/>
  <c r="R290" i="13"/>
  <c r="AD289" i="13"/>
  <c r="AO289" i="13" s="1"/>
  <c r="K289" i="13" s="1"/>
  <c r="Y289" i="13"/>
  <c r="S289" i="13"/>
  <c r="R289" i="13"/>
  <c r="J289" i="13"/>
  <c r="L289" i="13" s="1"/>
  <c r="T288" i="13"/>
  <c r="N288" i="13"/>
  <c r="S287" i="13"/>
  <c r="R287" i="13"/>
  <c r="S286" i="13"/>
  <c r="R286" i="13"/>
  <c r="S285" i="13"/>
  <c r="R285" i="13"/>
  <c r="S284" i="13"/>
  <c r="R284" i="13"/>
  <c r="AD283" i="13"/>
  <c r="AO283" i="13" s="1"/>
  <c r="K283" i="13" s="1"/>
  <c r="Y283" i="13"/>
  <c r="S283" i="13"/>
  <c r="R283" i="13"/>
  <c r="J283" i="13"/>
  <c r="L283" i="13" s="1"/>
  <c r="T282" i="13"/>
  <c r="N282" i="13"/>
  <c r="S281" i="13"/>
  <c r="R281" i="13"/>
  <c r="S280" i="13"/>
  <c r="R280" i="13"/>
  <c r="S279" i="13"/>
  <c r="R279" i="13"/>
  <c r="S278" i="13"/>
  <c r="R278" i="13"/>
  <c r="AD277" i="13"/>
  <c r="AO277" i="13" s="1"/>
  <c r="K277" i="13" s="1"/>
  <c r="Y277" i="13"/>
  <c r="S277" i="13"/>
  <c r="R277" i="13"/>
  <c r="J277" i="13"/>
  <c r="L277" i="13" s="1"/>
  <c r="T276" i="13"/>
  <c r="N276" i="13"/>
  <c r="S275" i="13"/>
  <c r="R275" i="13"/>
  <c r="S274" i="13"/>
  <c r="R274" i="13"/>
  <c r="S273" i="13"/>
  <c r="R273" i="13"/>
  <c r="S272" i="13"/>
  <c r="R272" i="13"/>
  <c r="AD271" i="13"/>
  <c r="AO271" i="13" s="1"/>
  <c r="K271" i="13" s="1"/>
  <c r="Y271" i="13"/>
  <c r="S271" i="13"/>
  <c r="R271" i="13"/>
  <c r="J271" i="13"/>
  <c r="L271" i="13" s="1"/>
  <c r="T270" i="13"/>
  <c r="N270" i="13"/>
  <c r="S269" i="13"/>
  <c r="R269" i="13"/>
  <c r="S268" i="13"/>
  <c r="R268" i="13"/>
  <c r="S267" i="13"/>
  <c r="R267" i="13"/>
  <c r="S266" i="13"/>
  <c r="R266" i="13"/>
  <c r="AD265" i="13"/>
  <c r="AO265" i="13" s="1"/>
  <c r="K265" i="13" s="1"/>
  <c r="Y265" i="13"/>
  <c r="S265" i="13"/>
  <c r="R265" i="13"/>
  <c r="J265" i="13"/>
  <c r="L265" i="13" s="1"/>
  <c r="T264" i="13"/>
  <c r="N264" i="13"/>
  <c r="S263" i="13"/>
  <c r="R263" i="13"/>
  <c r="S262" i="13"/>
  <c r="R262" i="13"/>
  <c r="S261" i="13"/>
  <c r="R261" i="13"/>
  <c r="S260" i="13"/>
  <c r="R260" i="13"/>
  <c r="AD259" i="13"/>
  <c r="AO259" i="13" s="1"/>
  <c r="K259" i="13" s="1"/>
  <c r="Y259" i="13"/>
  <c r="S259" i="13"/>
  <c r="R259" i="13"/>
  <c r="J259" i="13"/>
  <c r="L259" i="13" s="1"/>
  <c r="T258" i="13"/>
  <c r="N258" i="13"/>
  <c r="S257" i="13"/>
  <c r="R257" i="13"/>
  <c r="S256" i="13"/>
  <c r="R256" i="13"/>
  <c r="S255" i="13"/>
  <c r="R255" i="13"/>
  <c r="S254" i="13"/>
  <c r="R254" i="13"/>
  <c r="AD253" i="13"/>
  <c r="AO253" i="13" s="1"/>
  <c r="K253" i="13" s="1"/>
  <c r="Y253" i="13"/>
  <c r="S253" i="13"/>
  <c r="R253" i="13"/>
  <c r="J253" i="13"/>
  <c r="L253" i="13" s="1"/>
  <c r="T252" i="13"/>
  <c r="N252" i="13"/>
  <c r="S251" i="13"/>
  <c r="R251" i="13"/>
  <c r="S250" i="13"/>
  <c r="R250" i="13"/>
  <c r="S249" i="13"/>
  <c r="R249" i="13"/>
  <c r="S248" i="13"/>
  <c r="R248" i="13"/>
  <c r="AD247" i="13"/>
  <c r="AO247" i="13" s="1"/>
  <c r="K247" i="13" s="1"/>
  <c r="Y247" i="13"/>
  <c r="S247" i="13"/>
  <c r="R247" i="13"/>
  <c r="J247" i="13"/>
  <c r="L247" i="13" s="1"/>
  <c r="T246" i="13"/>
  <c r="N246" i="13"/>
  <c r="S245" i="13"/>
  <c r="R245" i="13"/>
  <c r="S244" i="13"/>
  <c r="R244" i="13"/>
  <c r="S243" i="13"/>
  <c r="R243" i="13"/>
  <c r="S242" i="13"/>
  <c r="R242" i="13"/>
  <c r="AD241" i="13"/>
  <c r="AO241" i="13" s="1"/>
  <c r="K241" i="13" s="1"/>
  <c r="Y241" i="13"/>
  <c r="S241" i="13"/>
  <c r="R241" i="13"/>
  <c r="J241" i="13"/>
  <c r="L241" i="13" s="1"/>
  <c r="T240" i="13"/>
  <c r="N240" i="13"/>
  <c r="S239" i="13"/>
  <c r="R239" i="13"/>
  <c r="S238" i="13"/>
  <c r="R238" i="13"/>
  <c r="S237" i="13"/>
  <c r="R237" i="13"/>
  <c r="S236" i="13"/>
  <c r="R236" i="13"/>
  <c r="AD235" i="13"/>
  <c r="AO235" i="13" s="1"/>
  <c r="K235" i="13" s="1"/>
  <c r="Y235" i="13"/>
  <c r="S235" i="13"/>
  <c r="R235" i="13"/>
  <c r="J235" i="13"/>
  <c r="L235" i="13" s="1"/>
  <c r="T234" i="13"/>
  <c r="N234" i="13"/>
  <c r="S233" i="13"/>
  <c r="R233" i="13"/>
  <c r="S232" i="13"/>
  <c r="R232" i="13"/>
  <c r="S231" i="13"/>
  <c r="R231" i="13"/>
  <c r="S230" i="13"/>
  <c r="R230" i="13"/>
  <c r="AD229" i="13"/>
  <c r="AO229" i="13" s="1"/>
  <c r="K229" i="13" s="1"/>
  <c r="Y229" i="13"/>
  <c r="S229" i="13"/>
  <c r="R229" i="13"/>
  <c r="J229" i="13"/>
  <c r="L229" i="13" s="1"/>
  <c r="A229" i="13"/>
  <c r="A235" i="13" s="1"/>
  <c r="A241" i="13" s="1"/>
  <c r="A247" i="13" s="1"/>
  <c r="A253" i="13" s="1"/>
  <c r="A259" i="13" s="1"/>
  <c r="A265" i="13" s="1"/>
  <c r="A271" i="13" s="1"/>
  <c r="A277" i="13" s="1"/>
  <c r="A283" i="13" s="1"/>
  <c r="A289" i="13" s="1"/>
  <c r="T228" i="13"/>
  <c r="N228" i="13"/>
  <c r="S227" i="13"/>
  <c r="R227" i="13"/>
  <c r="S226" i="13"/>
  <c r="R226" i="13"/>
  <c r="S225" i="13"/>
  <c r="R225" i="13"/>
  <c r="S224" i="13"/>
  <c r="R224" i="13"/>
  <c r="AD223" i="13"/>
  <c r="AO223" i="13" s="1"/>
  <c r="K223" i="13" s="1"/>
  <c r="Y223" i="13"/>
  <c r="S223" i="13"/>
  <c r="R223" i="13"/>
  <c r="J223" i="13"/>
  <c r="T221" i="13"/>
  <c r="N221" i="13"/>
  <c r="S220" i="13"/>
  <c r="R220" i="13"/>
  <c r="S219" i="13"/>
  <c r="R219" i="13"/>
  <c r="S218" i="13"/>
  <c r="R218" i="13"/>
  <c r="S217" i="13"/>
  <c r="R217" i="13"/>
  <c r="AD216" i="13"/>
  <c r="AO216" i="13" s="1"/>
  <c r="K216" i="13" s="1"/>
  <c r="Y216" i="13"/>
  <c r="S216" i="13"/>
  <c r="R216" i="13"/>
  <c r="J216" i="13"/>
  <c r="L216" i="13" s="1"/>
  <c r="T215" i="13"/>
  <c r="N215" i="13"/>
  <c r="S214" i="13"/>
  <c r="R214" i="13"/>
  <c r="S213" i="13"/>
  <c r="R213" i="13"/>
  <c r="S212" i="13"/>
  <c r="R212" i="13"/>
  <c r="S211" i="13"/>
  <c r="R211" i="13"/>
  <c r="AD210" i="13"/>
  <c r="AO210" i="13" s="1"/>
  <c r="K210" i="13" s="1"/>
  <c r="Y210" i="13"/>
  <c r="S210" i="13"/>
  <c r="R210" i="13"/>
  <c r="J210" i="13"/>
  <c r="T209" i="13"/>
  <c r="N209" i="13"/>
  <c r="S208" i="13"/>
  <c r="R208" i="13"/>
  <c r="S207" i="13"/>
  <c r="R207" i="13"/>
  <c r="S206" i="13"/>
  <c r="R206" i="13"/>
  <c r="S205" i="13"/>
  <c r="R205" i="13"/>
  <c r="AD204" i="13"/>
  <c r="AO204" i="13" s="1"/>
  <c r="K204" i="13" s="1"/>
  <c r="Y204" i="13"/>
  <c r="S204" i="13"/>
  <c r="R204" i="13"/>
  <c r="J204" i="13"/>
  <c r="T203" i="13"/>
  <c r="N203" i="13"/>
  <c r="S202" i="13"/>
  <c r="R202" i="13"/>
  <c r="S201" i="13"/>
  <c r="R201" i="13"/>
  <c r="S200" i="13"/>
  <c r="R200" i="13"/>
  <c r="S199" i="13"/>
  <c r="R199" i="13"/>
  <c r="AD198" i="13"/>
  <c r="AO198" i="13" s="1"/>
  <c r="K198" i="13" s="1"/>
  <c r="Y198" i="13"/>
  <c r="S198" i="13"/>
  <c r="R198" i="13"/>
  <c r="J198" i="13"/>
  <c r="T197" i="13"/>
  <c r="N197" i="13"/>
  <c r="S196" i="13"/>
  <c r="R196" i="13"/>
  <c r="S195" i="13"/>
  <c r="R195" i="13"/>
  <c r="S194" i="13"/>
  <c r="R194" i="13"/>
  <c r="S193" i="13"/>
  <c r="R193" i="13"/>
  <c r="AD192" i="13"/>
  <c r="AO192" i="13" s="1"/>
  <c r="K192" i="13" s="1"/>
  <c r="Y192" i="13"/>
  <c r="S192" i="13"/>
  <c r="R192" i="13"/>
  <c r="J192" i="13"/>
  <c r="T191" i="13"/>
  <c r="N191" i="13"/>
  <c r="S190" i="13"/>
  <c r="R190" i="13"/>
  <c r="S189" i="13"/>
  <c r="R189" i="13"/>
  <c r="S188" i="13"/>
  <c r="R188" i="13"/>
  <c r="S187" i="13"/>
  <c r="R187" i="13"/>
  <c r="AD186" i="13"/>
  <c r="AO186" i="13" s="1"/>
  <c r="K186" i="13" s="1"/>
  <c r="Y186" i="13"/>
  <c r="S186" i="13"/>
  <c r="R186" i="13"/>
  <c r="J186" i="13"/>
  <c r="T185" i="13"/>
  <c r="N185" i="13"/>
  <c r="S184" i="13"/>
  <c r="R184" i="13"/>
  <c r="S183" i="13"/>
  <c r="R183" i="13"/>
  <c r="S182" i="13"/>
  <c r="R182" i="13"/>
  <c r="S181" i="13"/>
  <c r="R181" i="13"/>
  <c r="AD180" i="13"/>
  <c r="AO180" i="13" s="1"/>
  <c r="K180" i="13" s="1"/>
  <c r="Y180" i="13"/>
  <c r="S180" i="13"/>
  <c r="R180" i="13"/>
  <c r="J180" i="13"/>
  <c r="T179" i="13"/>
  <c r="N179" i="13"/>
  <c r="S178" i="13"/>
  <c r="R178" i="13"/>
  <c r="S177" i="13"/>
  <c r="R177" i="13"/>
  <c r="S176" i="13"/>
  <c r="R176" i="13"/>
  <c r="S175" i="13"/>
  <c r="R175" i="13"/>
  <c r="AD174" i="13"/>
  <c r="AO174" i="13" s="1"/>
  <c r="K174" i="13" s="1"/>
  <c r="Y174" i="13"/>
  <c r="S174" i="13"/>
  <c r="R174" i="13"/>
  <c r="J174" i="13"/>
  <c r="T173" i="13"/>
  <c r="N173" i="13"/>
  <c r="S172" i="13"/>
  <c r="R172" i="13"/>
  <c r="S171" i="13"/>
  <c r="R171" i="13"/>
  <c r="S170" i="13"/>
  <c r="R170" i="13"/>
  <c r="S169" i="13"/>
  <c r="R169" i="13"/>
  <c r="AD168" i="13"/>
  <c r="AO168" i="13" s="1"/>
  <c r="K168" i="13" s="1"/>
  <c r="Y168" i="13"/>
  <c r="S168" i="13"/>
  <c r="R168" i="13"/>
  <c r="J168" i="13"/>
  <c r="L168" i="13" s="1"/>
  <c r="T167" i="13"/>
  <c r="N167" i="13"/>
  <c r="S166" i="13"/>
  <c r="R166" i="13"/>
  <c r="S165" i="13"/>
  <c r="R165" i="13"/>
  <c r="S164" i="13"/>
  <c r="R164" i="13"/>
  <c r="S163" i="13"/>
  <c r="R163" i="13"/>
  <c r="AD162" i="13"/>
  <c r="AO162" i="13" s="1"/>
  <c r="K162" i="13" s="1"/>
  <c r="Y162" i="13"/>
  <c r="S162" i="13"/>
  <c r="R162" i="13"/>
  <c r="J162" i="13"/>
  <c r="L162" i="13" s="1"/>
  <c r="T161" i="13"/>
  <c r="N161" i="13"/>
  <c r="S160" i="13"/>
  <c r="R160" i="13"/>
  <c r="D160" i="13"/>
  <c r="S159" i="13"/>
  <c r="R159" i="13"/>
  <c r="S158" i="13"/>
  <c r="R158" i="13"/>
  <c r="S157" i="13"/>
  <c r="R157" i="13"/>
  <c r="AD156" i="13"/>
  <c r="AO156" i="13" s="1"/>
  <c r="K156" i="13" s="1"/>
  <c r="Y156" i="13"/>
  <c r="S156" i="13"/>
  <c r="R156" i="13"/>
  <c r="J156" i="13"/>
  <c r="L156" i="13" s="1"/>
  <c r="T155" i="13"/>
  <c r="N155" i="13"/>
  <c r="S154" i="13"/>
  <c r="R154" i="13"/>
  <c r="D154" i="13"/>
  <c r="S153" i="13"/>
  <c r="R153" i="13"/>
  <c r="S152" i="13"/>
  <c r="R152" i="13"/>
  <c r="S151" i="13"/>
  <c r="R151" i="13"/>
  <c r="AD150" i="13"/>
  <c r="AO150" i="13" s="1"/>
  <c r="K150" i="13" s="1"/>
  <c r="Y150" i="13"/>
  <c r="S150" i="13"/>
  <c r="R150" i="13"/>
  <c r="J150" i="13"/>
  <c r="L150" i="13" s="1"/>
  <c r="T149" i="13"/>
  <c r="N149" i="13"/>
  <c r="S148" i="13"/>
  <c r="R148" i="13"/>
  <c r="S147" i="13"/>
  <c r="R147" i="13"/>
  <c r="S146" i="13"/>
  <c r="R146" i="13"/>
  <c r="S145" i="13"/>
  <c r="R145" i="13"/>
  <c r="AD144" i="13"/>
  <c r="AO144" i="13" s="1"/>
  <c r="K144" i="13" s="1"/>
  <c r="Y144" i="13"/>
  <c r="S144" i="13"/>
  <c r="R144" i="13"/>
  <c r="J144" i="13"/>
  <c r="T143" i="13"/>
  <c r="N143" i="13"/>
  <c r="S142" i="13"/>
  <c r="R142" i="13"/>
  <c r="S141" i="13"/>
  <c r="R141" i="13"/>
  <c r="S140" i="13"/>
  <c r="R140" i="13"/>
  <c r="S139" i="13"/>
  <c r="R139" i="13"/>
  <c r="AD138" i="13"/>
  <c r="AO138" i="13" s="1"/>
  <c r="K138" i="13" s="1"/>
  <c r="Y138" i="13"/>
  <c r="S138" i="13"/>
  <c r="R138" i="13"/>
  <c r="J138" i="13"/>
  <c r="T137" i="13"/>
  <c r="N137" i="13"/>
  <c r="S136" i="13"/>
  <c r="R136" i="13"/>
  <c r="S135" i="13"/>
  <c r="R135" i="13"/>
  <c r="S134" i="13"/>
  <c r="R134" i="13"/>
  <c r="S133" i="13"/>
  <c r="R133" i="13"/>
  <c r="AD132" i="13"/>
  <c r="AO132" i="13" s="1"/>
  <c r="K132" i="13" s="1"/>
  <c r="Y132" i="13"/>
  <c r="S132" i="13"/>
  <c r="R132" i="13"/>
  <c r="J132" i="13"/>
  <c r="L132" i="13" s="1"/>
  <c r="T131" i="13"/>
  <c r="N131" i="13"/>
  <c r="S130" i="13"/>
  <c r="R130" i="13"/>
  <c r="S129" i="13"/>
  <c r="R129" i="13"/>
  <c r="S128" i="13"/>
  <c r="R128" i="13"/>
  <c r="S127" i="13"/>
  <c r="R127" i="13"/>
  <c r="AD126" i="13"/>
  <c r="AO126" i="13" s="1"/>
  <c r="K126" i="13" s="1"/>
  <c r="Y126" i="13"/>
  <c r="S126" i="13"/>
  <c r="R126" i="13"/>
  <c r="J126" i="13"/>
  <c r="T125" i="13"/>
  <c r="N125" i="13"/>
  <c r="S124" i="13"/>
  <c r="R124" i="13"/>
  <c r="S123" i="13"/>
  <c r="R123" i="13"/>
  <c r="S122" i="13"/>
  <c r="R122" i="13"/>
  <c r="S121" i="13"/>
  <c r="R121" i="13"/>
  <c r="AD120" i="13"/>
  <c r="AO120" i="13" s="1"/>
  <c r="K120" i="13" s="1"/>
  <c r="Y120" i="13"/>
  <c r="S120" i="13"/>
  <c r="R120" i="13"/>
  <c r="J120" i="13"/>
  <c r="T119" i="13"/>
  <c r="N119" i="13"/>
  <c r="S118" i="13"/>
  <c r="R118" i="13"/>
  <c r="S117" i="13"/>
  <c r="R117" i="13"/>
  <c r="S116" i="13"/>
  <c r="R116" i="13"/>
  <c r="S115" i="13"/>
  <c r="R115" i="13"/>
  <c r="AD114" i="13"/>
  <c r="AO114" i="13" s="1"/>
  <c r="K114" i="13" s="1"/>
  <c r="Y114" i="13"/>
  <c r="S114" i="13"/>
  <c r="R114" i="13"/>
  <c r="J114" i="13"/>
  <c r="L114" i="13" s="1"/>
  <c r="T113" i="13"/>
  <c r="N113" i="13"/>
  <c r="S112" i="13"/>
  <c r="R112" i="13"/>
  <c r="S111" i="13"/>
  <c r="R111" i="13"/>
  <c r="S110" i="13"/>
  <c r="R110" i="13"/>
  <c r="S109" i="13"/>
  <c r="R109" i="13"/>
  <c r="AD108" i="13"/>
  <c r="AO108" i="13" s="1"/>
  <c r="K108" i="13" s="1"/>
  <c r="Y108" i="13"/>
  <c r="S108" i="13"/>
  <c r="R108" i="13"/>
  <c r="J108" i="13"/>
  <c r="L108" i="13" s="1"/>
  <c r="T107" i="13"/>
  <c r="N107" i="13"/>
  <c r="S106" i="13"/>
  <c r="R106" i="13"/>
  <c r="S105" i="13"/>
  <c r="R105" i="13"/>
  <c r="S104" i="13"/>
  <c r="R104" i="13"/>
  <c r="S103" i="13"/>
  <c r="R103" i="13"/>
  <c r="AD102" i="13"/>
  <c r="AO102" i="13" s="1"/>
  <c r="K102" i="13" s="1"/>
  <c r="Y102" i="13"/>
  <c r="S102" i="13"/>
  <c r="R102" i="13"/>
  <c r="J102" i="13"/>
  <c r="L102" i="13" s="1"/>
  <c r="T101" i="13"/>
  <c r="N101" i="13"/>
  <c r="S100" i="13"/>
  <c r="R100" i="13"/>
  <c r="S99" i="13"/>
  <c r="R99" i="13"/>
  <c r="S98" i="13"/>
  <c r="R98" i="13"/>
  <c r="S97" i="13"/>
  <c r="R97" i="13"/>
  <c r="AD96" i="13"/>
  <c r="AO96" i="13" s="1"/>
  <c r="K96" i="13" s="1"/>
  <c r="Y96" i="13"/>
  <c r="S96" i="13"/>
  <c r="R96" i="13"/>
  <c r="J96" i="13"/>
  <c r="L96" i="13" s="1"/>
  <c r="T95" i="13"/>
  <c r="N95" i="13"/>
  <c r="S94" i="13"/>
  <c r="R94" i="13"/>
  <c r="S93" i="13"/>
  <c r="R93" i="13"/>
  <c r="S92" i="13"/>
  <c r="R92" i="13"/>
  <c r="S91" i="13"/>
  <c r="R91" i="13"/>
  <c r="AD90" i="13"/>
  <c r="AO90" i="13" s="1"/>
  <c r="K90" i="13" s="1"/>
  <c r="Y90" i="13"/>
  <c r="S90" i="13"/>
  <c r="R90" i="13"/>
  <c r="J90" i="13"/>
  <c r="L90" i="13" s="1"/>
  <c r="T89" i="13"/>
  <c r="N89" i="13"/>
  <c r="S88" i="13"/>
  <c r="R88" i="13"/>
  <c r="S87" i="13"/>
  <c r="R87" i="13"/>
  <c r="S86" i="13"/>
  <c r="R86" i="13"/>
  <c r="S85" i="13"/>
  <c r="R85" i="13"/>
  <c r="AD84" i="13"/>
  <c r="AO84" i="13" s="1"/>
  <c r="K84" i="13" s="1"/>
  <c r="Y84" i="13"/>
  <c r="S84" i="13"/>
  <c r="R84" i="13"/>
  <c r="J84" i="13"/>
  <c r="L84" i="13" s="1"/>
  <c r="T83" i="13"/>
  <c r="N83" i="13"/>
  <c r="S82" i="13"/>
  <c r="R82" i="13"/>
  <c r="S81" i="13"/>
  <c r="R81" i="13"/>
  <c r="S80" i="13"/>
  <c r="R80" i="13"/>
  <c r="S79" i="13"/>
  <c r="R79" i="13"/>
  <c r="AD78" i="13"/>
  <c r="AO78" i="13" s="1"/>
  <c r="K78" i="13" s="1"/>
  <c r="Y78" i="13"/>
  <c r="S78" i="13"/>
  <c r="R78" i="13"/>
  <c r="J78" i="13"/>
  <c r="L78" i="13" s="1"/>
  <c r="T77" i="13"/>
  <c r="N77" i="13"/>
  <c r="S76" i="13"/>
  <c r="R76" i="13"/>
  <c r="S75" i="13"/>
  <c r="R75" i="13"/>
  <c r="S74" i="13"/>
  <c r="R74" i="13"/>
  <c r="S73" i="13"/>
  <c r="R73" i="13"/>
  <c r="AD72" i="13"/>
  <c r="AO72" i="13" s="1"/>
  <c r="K72" i="13" s="1"/>
  <c r="Y72" i="13"/>
  <c r="S72" i="13"/>
  <c r="R72" i="13"/>
  <c r="J72" i="13"/>
  <c r="L72" i="13" s="1"/>
  <c r="T71" i="13"/>
  <c r="N71" i="13"/>
  <c r="S70" i="13"/>
  <c r="R70" i="13"/>
  <c r="S69" i="13"/>
  <c r="R69" i="13"/>
  <c r="S68" i="13"/>
  <c r="R68" i="13"/>
  <c r="S67" i="13"/>
  <c r="R67" i="13"/>
  <c r="AD66" i="13"/>
  <c r="AO66" i="13" s="1"/>
  <c r="K66" i="13" s="1"/>
  <c r="Y66" i="13"/>
  <c r="S66" i="13"/>
  <c r="R66" i="13"/>
  <c r="J66" i="13"/>
  <c r="T65" i="13"/>
  <c r="N65" i="13"/>
  <c r="S64" i="13"/>
  <c r="R64" i="13"/>
  <c r="S63" i="13"/>
  <c r="R63" i="13"/>
  <c r="S62" i="13"/>
  <c r="R62" i="13"/>
  <c r="S61" i="13"/>
  <c r="R61" i="13"/>
  <c r="AD60" i="13"/>
  <c r="AO60" i="13" s="1"/>
  <c r="K60" i="13" s="1"/>
  <c r="Y60" i="13"/>
  <c r="S60" i="13"/>
  <c r="R60" i="13"/>
  <c r="J60" i="13"/>
  <c r="T59" i="13"/>
  <c r="N59" i="13"/>
  <c r="S58" i="13"/>
  <c r="R58" i="13"/>
  <c r="S57" i="13"/>
  <c r="R57" i="13"/>
  <c r="S56" i="13"/>
  <c r="R56" i="13"/>
  <c r="S55" i="13"/>
  <c r="R55" i="13"/>
  <c r="AD54" i="13"/>
  <c r="AO54" i="13" s="1"/>
  <c r="K54" i="13" s="1"/>
  <c r="Y54" i="13"/>
  <c r="S54" i="13"/>
  <c r="R54" i="13"/>
  <c r="J54" i="13"/>
  <c r="L54" i="13" s="1"/>
  <c r="T53" i="13"/>
  <c r="N53" i="13"/>
  <c r="S52" i="13"/>
  <c r="R52" i="13"/>
  <c r="S51" i="13"/>
  <c r="R51" i="13"/>
  <c r="S50" i="13"/>
  <c r="R50" i="13"/>
  <c r="S49" i="13"/>
  <c r="R49" i="13"/>
  <c r="AD48" i="13"/>
  <c r="AO48" i="13" s="1"/>
  <c r="K48" i="13" s="1"/>
  <c r="Y48" i="13"/>
  <c r="S48" i="13"/>
  <c r="R48" i="13"/>
  <c r="J48" i="13"/>
  <c r="L48" i="13" s="1"/>
  <c r="T47" i="13"/>
  <c r="N47" i="13"/>
  <c r="AD42" i="13"/>
  <c r="AO42" i="13" s="1"/>
  <c r="K42" i="13" s="1"/>
  <c r="Y42" i="13"/>
  <c r="J42" i="13"/>
  <c r="T41" i="13"/>
  <c r="N41" i="13"/>
  <c r="S40" i="13"/>
  <c r="R40" i="13"/>
  <c r="S39" i="13"/>
  <c r="R39" i="13"/>
  <c r="S38" i="13"/>
  <c r="R38" i="13"/>
  <c r="S37" i="13"/>
  <c r="R37" i="13"/>
  <c r="AD36" i="13"/>
  <c r="AO36" i="13" s="1"/>
  <c r="K36" i="13" s="1"/>
  <c r="Y36" i="13"/>
  <c r="S36" i="13"/>
  <c r="R36" i="13"/>
  <c r="J36" i="13"/>
  <c r="L36" i="13" s="1"/>
  <c r="T35" i="13"/>
  <c r="N35" i="13"/>
  <c r="S34" i="13"/>
  <c r="R34" i="13"/>
  <c r="S33" i="13"/>
  <c r="R33" i="13"/>
  <c r="S32" i="13"/>
  <c r="R32" i="13"/>
  <c r="S31" i="13"/>
  <c r="R31" i="13"/>
  <c r="AD30" i="13"/>
  <c r="AO30" i="13" s="1"/>
  <c r="K30" i="13" s="1"/>
  <c r="Y30" i="13"/>
  <c r="S30" i="13"/>
  <c r="R30" i="13"/>
  <c r="J30" i="13"/>
  <c r="L30" i="13" s="1"/>
  <c r="T29" i="13"/>
  <c r="N29" i="13"/>
  <c r="S28" i="13"/>
  <c r="R28" i="13"/>
  <c r="S27" i="13"/>
  <c r="R27" i="13"/>
  <c r="S26" i="13"/>
  <c r="R26" i="13"/>
  <c r="S25" i="13"/>
  <c r="R25" i="13"/>
  <c r="AD24" i="13"/>
  <c r="AO24" i="13" s="1"/>
  <c r="K24" i="13" s="1"/>
  <c r="Y24" i="13"/>
  <c r="S24" i="13"/>
  <c r="R24" i="13"/>
  <c r="J24" i="13"/>
  <c r="L24" i="13" s="1"/>
  <c r="T23" i="13"/>
  <c r="N23" i="13"/>
  <c r="S22" i="13"/>
  <c r="R22" i="13"/>
  <c r="S21" i="13"/>
  <c r="R21" i="13"/>
  <c r="S20" i="13"/>
  <c r="R20" i="13"/>
  <c r="S19" i="13"/>
  <c r="R19" i="13"/>
  <c r="AD18" i="13"/>
  <c r="AO18" i="13" s="1"/>
  <c r="K18" i="13" s="1"/>
  <c r="Y18" i="13"/>
  <c r="S18" i="13"/>
  <c r="R18" i="13"/>
  <c r="J18" i="13"/>
  <c r="L18" i="13" s="1"/>
  <c r="T17" i="13"/>
  <c r="N17" i="13"/>
  <c r="S16" i="13"/>
  <c r="R16" i="13"/>
  <c r="S15" i="13"/>
  <c r="R15" i="13"/>
  <c r="S14" i="13"/>
  <c r="R14" i="13"/>
  <c r="S13" i="13"/>
  <c r="R13" i="13"/>
  <c r="AD12" i="13"/>
  <c r="AO12" i="13" s="1"/>
  <c r="K12" i="13" s="1"/>
  <c r="Y12" i="13"/>
  <c r="S12" i="13"/>
  <c r="R12" i="13"/>
  <c r="J12" i="13"/>
  <c r="A12" i="13"/>
  <c r="A18" i="13" s="1"/>
  <c r="A24" i="13" s="1"/>
  <c r="A30" i="13" s="1"/>
  <c r="A36" i="13" s="1"/>
  <c r="A42" i="13" s="1"/>
  <c r="A48" i="13" s="1"/>
  <c r="A54" i="13" s="1"/>
  <c r="A60" i="13" s="1"/>
  <c r="A66" i="13" s="1"/>
  <c r="A72" i="13" s="1"/>
  <c r="A78" i="13" s="1"/>
  <c r="A84" i="13" s="1"/>
  <c r="A90" i="13" s="1"/>
  <c r="A96" i="13" s="1"/>
  <c r="A102" i="13" s="1"/>
  <c r="A108" i="13" s="1"/>
  <c r="A114" i="13" s="1"/>
  <c r="A120" i="13" s="1"/>
  <c r="A126" i="13" s="1"/>
  <c r="A132" i="13" s="1"/>
  <c r="A138" i="13" s="1"/>
  <c r="A144" i="13" s="1"/>
  <c r="A150" i="13" s="1"/>
  <c r="A156" i="13" s="1"/>
  <c r="A162" i="13" s="1"/>
  <c r="A168" i="13" s="1"/>
  <c r="A174" i="13" s="1"/>
  <c r="A180" i="13" s="1"/>
  <c r="A186" i="13" s="1"/>
  <c r="A192" i="13" s="1"/>
  <c r="A198" i="13" s="1"/>
  <c r="A204" i="13" s="1"/>
  <c r="A210" i="13" s="1"/>
  <c r="A216" i="13" s="1"/>
  <c r="T11" i="13"/>
  <c r="N11" i="13"/>
  <c r="S10" i="13"/>
  <c r="R10" i="13"/>
  <c r="S9" i="13"/>
  <c r="R9" i="13"/>
  <c r="S8" i="13"/>
  <c r="R8" i="13"/>
  <c r="S7" i="13"/>
  <c r="R7" i="13"/>
  <c r="AD6" i="13"/>
  <c r="AO6" i="13" s="1"/>
  <c r="K6" i="13" s="1"/>
  <c r="Y6" i="13"/>
  <c r="S6" i="13"/>
  <c r="R6" i="13"/>
  <c r="J6" i="13"/>
  <c r="L6" i="13" s="1"/>
  <c r="AQ380" i="12"/>
  <c r="Y380" i="12"/>
  <c r="N380" i="12"/>
  <c r="K380" i="12"/>
  <c r="J380" i="12"/>
  <c r="L380" i="12" s="1"/>
  <c r="AQ379" i="12"/>
  <c r="Y379" i="12"/>
  <c r="N379" i="12"/>
  <c r="K379" i="12"/>
  <c r="J379" i="12"/>
  <c r="L379" i="12" s="1"/>
  <c r="A379" i="12"/>
  <c r="A380" i="12" s="1"/>
  <c r="AQ378" i="12"/>
  <c r="Y378" i="12"/>
  <c r="N378" i="12"/>
  <c r="K378" i="12"/>
  <c r="J378" i="12"/>
  <c r="L378" i="12" s="1"/>
  <c r="AD372" i="12"/>
  <c r="AO372" i="12" s="1"/>
  <c r="K372" i="12" s="1"/>
  <c r="S372" i="12"/>
  <c r="R372" i="12"/>
  <c r="J372" i="12"/>
  <c r="L372" i="12" s="1"/>
  <c r="AD371" i="12"/>
  <c r="AO371" i="12" s="1"/>
  <c r="K371" i="12" s="1"/>
  <c r="S371" i="12"/>
  <c r="R371" i="12"/>
  <c r="J371" i="12"/>
  <c r="AD370" i="12"/>
  <c r="AO370" i="12" s="1"/>
  <c r="K370" i="12" s="1"/>
  <c r="S370" i="12"/>
  <c r="R370" i="12"/>
  <c r="J370" i="12"/>
  <c r="L370" i="12" s="1"/>
  <c r="AD369" i="12"/>
  <c r="AO369" i="12" s="1"/>
  <c r="K369" i="12" s="1"/>
  <c r="S369" i="12"/>
  <c r="R369" i="12"/>
  <c r="J369" i="12"/>
  <c r="L369" i="12" s="1"/>
  <c r="AD368" i="12"/>
  <c r="AO368" i="12" s="1"/>
  <c r="K368" i="12" s="1"/>
  <c r="S368" i="12"/>
  <c r="R368" i="12"/>
  <c r="J368" i="12"/>
  <c r="L368" i="12" s="1"/>
  <c r="AD367" i="12"/>
  <c r="AO367" i="12" s="1"/>
  <c r="K367" i="12" s="1"/>
  <c r="S367" i="12"/>
  <c r="R367" i="12"/>
  <c r="J367" i="12"/>
  <c r="L367" i="12" s="1"/>
  <c r="AD366" i="12"/>
  <c r="AO366" i="12" s="1"/>
  <c r="K366" i="12" s="1"/>
  <c r="S366" i="12"/>
  <c r="R366" i="12"/>
  <c r="J366" i="12"/>
  <c r="L366" i="12" s="1"/>
  <c r="T365" i="12"/>
  <c r="N365" i="12"/>
  <c r="S364" i="12"/>
  <c r="R364" i="12"/>
  <c r="S363" i="12"/>
  <c r="R363" i="12"/>
  <c r="S362" i="12"/>
  <c r="R362" i="12"/>
  <c r="S360" i="12"/>
  <c r="R360" i="12"/>
  <c r="AD359" i="12"/>
  <c r="AO359" i="12" s="1"/>
  <c r="K359" i="12" s="1"/>
  <c r="Y359" i="12"/>
  <c r="S359" i="12"/>
  <c r="R359" i="12"/>
  <c r="J359" i="12"/>
  <c r="T358" i="12"/>
  <c r="N358" i="12"/>
  <c r="S357" i="12"/>
  <c r="R357" i="12"/>
  <c r="S356" i="12"/>
  <c r="R356" i="12"/>
  <c r="S355" i="12"/>
  <c r="R355" i="12"/>
  <c r="S353" i="12"/>
  <c r="R353" i="12"/>
  <c r="AD352" i="12"/>
  <c r="AO352" i="12" s="1"/>
  <c r="K352" i="12" s="1"/>
  <c r="Y352" i="12"/>
  <c r="S352" i="12"/>
  <c r="R352" i="12"/>
  <c r="J352" i="12"/>
  <c r="L352" i="12" s="1"/>
  <c r="T351" i="12"/>
  <c r="N351" i="12"/>
  <c r="S350" i="12"/>
  <c r="R350" i="12"/>
  <c r="S349" i="12"/>
  <c r="R349" i="12"/>
  <c r="S348" i="12"/>
  <c r="R348" i="12"/>
  <c r="S346" i="12"/>
  <c r="R346" i="12"/>
  <c r="AD345" i="12"/>
  <c r="AO345" i="12" s="1"/>
  <c r="K345" i="12" s="1"/>
  <c r="Y345" i="12"/>
  <c r="S345" i="12"/>
  <c r="R345" i="12"/>
  <c r="J345" i="12"/>
  <c r="L345" i="12" s="1"/>
  <c r="T344" i="12"/>
  <c r="N344" i="12"/>
  <c r="S343" i="12"/>
  <c r="R343" i="12"/>
  <c r="S342" i="12"/>
  <c r="R342" i="12"/>
  <c r="S341" i="12"/>
  <c r="R341" i="12"/>
  <c r="S339" i="12"/>
  <c r="R339" i="12"/>
  <c r="AD338" i="12"/>
  <c r="AO338" i="12" s="1"/>
  <c r="K338" i="12" s="1"/>
  <c r="Y338" i="12"/>
  <c r="S338" i="12"/>
  <c r="R338" i="12"/>
  <c r="J338" i="12"/>
  <c r="L338" i="12" s="1"/>
  <c r="T337" i="12"/>
  <c r="N337" i="12"/>
  <c r="S336" i="12"/>
  <c r="R336" i="12"/>
  <c r="S335" i="12"/>
  <c r="R335" i="12"/>
  <c r="S334" i="12"/>
  <c r="R334" i="12"/>
  <c r="S332" i="12"/>
  <c r="R332" i="12"/>
  <c r="AD331" i="12"/>
  <c r="AO331" i="12" s="1"/>
  <c r="K331" i="12" s="1"/>
  <c r="Y331" i="12"/>
  <c r="S331" i="12"/>
  <c r="R331" i="12"/>
  <c r="J331" i="12"/>
  <c r="T330" i="12"/>
  <c r="N330" i="12"/>
  <c r="S329" i="12"/>
  <c r="R329" i="12"/>
  <c r="S328" i="12"/>
  <c r="R328" i="12"/>
  <c r="S327" i="12"/>
  <c r="R327" i="12"/>
  <c r="S325" i="12"/>
  <c r="R325" i="12"/>
  <c r="AD324" i="12"/>
  <c r="AO324" i="12" s="1"/>
  <c r="K324" i="12" s="1"/>
  <c r="Y324" i="12"/>
  <c r="S324" i="12"/>
  <c r="R324" i="12"/>
  <c r="J324" i="12"/>
  <c r="T323" i="12"/>
  <c r="N323" i="12"/>
  <c r="S322" i="12"/>
  <c r="R322" i="12"/>
  <c r="S321" i="12"/>
  <c r="R321" i="12"/>
  <c r="S320" i="12"/>
  <c r="R320" i="12"/>
  <c r="S318" i="12"/>
  <c r="R318" i="12"/>
  <c r="AD317" i="12"/>
  <c r="AO317" i="12" s="1"/>
  <c r="K317" i="12" s="1"/>
  <c r="Y317" i="12"/>
  <c r="S317" i="12"/>
  <c r="R317" i="12"/>
  <c r="J317" i="12"/>
  <c r="T316" i="12"/>
  <c r="N316" i="12"/>
  <c r="S315" i="12"/>
  <c r="R315" i="12"/>
  <c r="S314" i="12"/>
  <c r="R314" i="12"/>
  <c r="S313" i="12"/>
  <c r="R313" i="12"/>
  <c r="S311" i="12"/>
  <c r="R311" i="12"/>
  <c r="AD310" i="12"/>
  <c r="AO310" i="12" s="1"/>
  <c r="K310" i="12" s="1"/>
  <c r="Y310" i="12"/>
  <c r="S310" i="12"/>
  <c r="R310" i="12"/>
  <c r="J310" i="12"/>
  <c r="L310" i="12" s="1"/>
  <c r="T309" i="12"/>
  <c r="N309" i="12"/>
  <c r="S308" i="12"/>
  <c r="R308" i="12"/>
  <c r="S307" i="12"/>
  <c r="R307" i="12"/>
  <c r="S305" i="12"/>
  <c r="R305" i="12"/>
  <c r="S304" i="12"/>
  <c r="R304" i="12"/>
  <c r="AD303" i="12"/>
  <c r="AO303" i="12" s="1"/>
  <c r="K303" i="12" s="1"/>
  <c r="Y303" i="12"/>
  <c r="S303" i="12"/>
  <c r="R303" i="12"/>
  <c r="J303" i="12"/>
  <c r="A303" i="12"/>
  <c r="A310" i="12" s="1"/>
  <c r="A317" i="12" s="1"/>
  <c r="A324" i="12" s="1"/>
  <c r="A331" i="12" s="1"/>
  <c r="A338" i="12" s="1"/>
  <c r="A345" i="12" s="1"/>
  <c r="A352" i="12" s="1"/>
  <c r="A359" i="12" s="1"/>
  <c r="A366" i="12" s="1"/>
  <c r="A367" i="12" s="1"/>
  <c r="A368" i="12" s="1"/>
  <c r="A369" i="12" s="1"/>
  <c r="A370" i="12" s="1"/>
  <c r="A371" i="12" s="1"/>
  <c r="A372" i="12" s="1"/>
  <c r="T302" i="12"/>
  <c r="N302" i="12"/>
  <c r="S301" i="12"/>
  <c r="R301" i="12"/>
  <c r="S300" i="12"/>
  <c r="R300" i="12"/>
  <c r="S298" i="12"/>
  <c r="R298" i="12"/>
  <c r="S297" i="12"/>
  <c r="R297" i="12"/>
  <c r="AD296" i="12"/>
  <c r="AO296" i="12" s="1"/>
  <c r="K296" i="12" s="1"/>
  <c r="Y296" i="12"/>
  <c r="S296" i="12"/>
  <c r="R296" i="12"/>
  <c r="J296" i="12"/>
  <c r="L296" i="12" s="1"/>
  <c r="T294" i="12"/>
  <c r="N294" i="12"/>
  <c r="S293" i="12"/>
  <c r="R293" i="12"/>
  <c r="S292" i="12"/>
  <c r="R292" i="12"/>
  <c r="S291" i="12"/>
  <c r="R291" i="12"/>
  <c r="S290" i="12"/>
  <c r="R290" i="12"/>
  <c r="AD289" i="12"/>
  <c r="AO289" i="12" s="1"/>
  <c r="K289" i="12" s="1"/>
  <c r="Y289" i="12"/>
  <c r="S289" i="12"/>
  <c r="R289" i="12"/>
  <c r="J289" i="12"/>
  <c r="T288" i="12"/>
  <c r="N288" i="12"/>
  <c r="S287" i="12"/>
  <c r="R287" i="12"/>
  <c r="S286" i="12"/>
  <c r="R286" i="12"/>
  <c r="S285" i="12"/>
  <c r="R285" i="12"/>
  <c r="S284" i="12"/>
  <c r="R284" i="12"/>
  <c r="AD283" i="12"/>
  <c r="AO283" i="12" s="1"/>
  <c r="K283" i="12" s="1"/>
  <c r="Y283" i="12"/>
  <c r="S283" i="12"/>
  <c r="R283" i="12"/>
  <c r="J283" i="12"/>
  <c r="L283" i="12" s="1"/>
  <c r="T282" i="12"/>
  <c r="N282" i="12"/>
  <c r="S281" i="12"/>
  <c r="R281" i="12"/>
  <c r="S280" i="12"/>
  <c r="R280" i="12"/>
  <c r="S279" i="12"/>
  <c r="R279" i="12"/>
  <c r="S278" i="12"/>
  <c r="R278" i="12"/>
  <c r="AD277" i="12"/>
  <c r="AO277" i="12" s="1"/>
  <c r="K277" i="12" s="1"/>
  <c r="Y277" i="12"/>
  <c r="S277" i="12"/>
  <c r="R277" i="12"/>
  <c r="J277" i="12"/>
  <c r="L277" i="12" s="1"/>
  <c r="T276" i="12"/>
  <c r="N276" i="12"/>
  <c r="S275" i="12"/>
  <c r="R275" i="12"/>
  <c r="S274" i="12"/>
  <c r="R274" i="12"/>
  <c r="S273" i="12"/>
  <c r="R273" i="12"/>
  <c r="S272" i="12"/>
  <c r="R272" i="12"/>
  <c r="AD271" i="12"/>
  <c r="AO271" i="12" s="1"/>
  <c r="K271" i="12" s="1"/>
  <c r="Y271" i="12"/>
  <c r="S271" i="12"/>
  <c r="R271" i="12"/>
  <c r="J271" i="12"/>
  <c r="T270" i="12"/>
  <c r="N270" i="12"/>
  <c r="S269" i="12"/>
  <c r="R269" i="12"/>
  <c r="S268" i="12"/>
  <c r="R268" i="12"/>
  <c r="S267" i="12"/>
  <c r="R267" i="12"/>
  <c r="S266" i="12"/>
  <c r="R266" i="12"/>
  <c r="AD265" i="12"/>
  <c r="AO265" i="12" s="1"/>
  <c r="K265" i="12" s="1"/>
  <c r="Y265" i="12"/>
  <c r="S265" i="12"/>
  <c r="R265" i="12"/>
  <c r="J265" i="12"/>
  <c r="T264" i="12"/>
  <c r="N264" i="12"/>
  <c r="S263" i="12"/>
  <c r="R263" i="12"/>
  <c r="S262" i="12"/>
  <c r="R262" i="12"/>
  <c r="S261" i="12"/>
  <c r="R261" i="12"/>
  <c r="S260" i="12"/>
  <c r="R260" i="12"/>
  <c r="AD259" i="12"/>
  <c r="AO259" i="12" s="1"/>
  <c r="K259" i="12" s="1"/>
  <c r="Y259" i="12"/>
  <c r="S259" i="12"/>
  <c r="R259" i="12"/>
  <c r="J259" i="12"/>
  <c r="L259" i="12" s="1"/>
  <c r="T258" i="12"/>
  <c r="N258" i="12"/>
  <c r="S257" i="12"/>
  <c r="R257" i="12"/>
  <c r="S256" i="12"/>
  <c r="R256" i="12"/>
  <c r="S255" i="12"/>
  <c r="R255" i="12"/>
  <c r="S254" i="12"/>
  <c r="R254" i="12"/>
  <c r="AD253" i="12"/>
  <c r="AO253" i="12" s="1"/>
  <c r="K253" i="12" s="1"/>
  <c r="Y253" i="12"/>
  <c r="S253" i="12"/>
  <c r="R253" i="12"/>
  <c r="J253" i="12"/>
  <c r="L253" i="12" s="1"/>
  <c r="T252" i="12"/>
  <c r="N252" i="12"/>
  <c r="S251" i="12"/>
  <c r="R251" i="12"/>
  <c r="S250" i="12"/>
  <c r="R250" i="12"/>
  <c r="S249" i="12"/>
  <c r="R249" i="12"/>
  <c r="S248" i="12"/>
  <c r="R248" i="12"/>
  <c r="AD247" i="12"/>
  <c r="AO247" i="12" s="1"/>
  <c r="K247" i="12" s="1"/>
  <c r="Y247" i="12"/>
  <c r="S247" i="12"/>
  <c r="R247" i="12"/>
  <c r="J247" i="12"/>
  <c r="L247" i="12" s="1"/>
  <c r="T246" i="12"/>
  <c r="N246" i="12"/>
  <c r="S245" i="12"/>
  <c r="R245" i="12"/>
  <c r="S244" i="12"/>
  <c r="R244" i="12"/>
  <c r="S243" i="12"/>
  <c r="R243" i="12"/>
  <c r="S242" i="12"/>
  <c r="R242" i="12"/>
  <c r="AD241" i="12"/>
  <c r="AO241" i="12" s="1"/>
  <c r="K241" i="12" s="1"/>
  <c r="Y241" i="12"/>
  <c r="S241" i="12"/>
  <c r="R241" i="12"/>
  <c r="J241" i="12"/>
  <c r="L241" i="12" s="1"/>
  <c r="T240" i="12"/>
  <c r="N240" i="12"/>
  <c r="S239" i="12"/>
  <c r="R239" i="12"/>
  <c r="S238" i="12"/>
  <c r="R238" i="12"/>
  <c r="S237" i="12"/>
  <c r="R237" i="12"/>
  <c r="S236" i="12"/>
  <c r="R236" i="12"/>
  <c r="AD235" i="12"/>
  <c r="AO235" i="12" s="1"/>
  <c r="K235" i="12" s="1"/>
  <c r="Y235" i="12"/>
  <c r="S235" i="12"/>
  <c r="R235" i="12"/>
  <c r="J235" i="12"/>
  <c r="L235" i="12" s="1"/>
  <c r="T234" i="12"/>
  <c r="N234" i="12"/>
  <c r="S233" i="12"/>
  <c r="R233" i="12"/>
  <c r="S232" i="12"/>
  <c r="R232" i="12"/>
  <c r="S231" i="12"/>
  <c r="R231" i="12"/>
  <c r="S230" i="12"/>
  <c r="R230" i="12"/>
  <c r="AD229" i="12"/>
  <c r="AO229" i="12" s="1"/>
  <c r="K229" i="12" s="1"/>
  <c r="Y229" i="12"/>
  <c r="S229" i="12"/>
  <c r="R229" i="12"/>
  <c r="J229" i="12"/>
  <c r="L229" i="12" s="1"/>
  <c r="A229" i="12"/>
  <c r="A235" i="12" s="1"/>
  <c r="A241" i="12" s="1"/>
  <c r="A247" i="12" s="1"/>
  <c r="A253" i="12" s="1"/>
  <c r="A259" i="12" s="1"/>
  <c r="A265" i="12" s="1"/>
  <c r="A271" i="12" s="1"/>
  <c r="A277" i="12" s="1"/>
  <c r="A283" i="12" s="1"/>
  <c r="A289" i="12" s="1"/>
  <c r="T228" i="12"/>
  <c r="N228" i="12"/>
  <c r="S227" i="12"/>
  <c r="R227" i="12"/>
  <c r="S226" i="12"/>
  <c r="R226" i="12"/>
  <c r="S225" i="12"/>
  <c r="R225" i="12"/>
  <c r="S224" i="12"/>
  <c r="R224" i="12"/>
  <c r="AD223" i="12"/>
  <c r="AO223" i="12" s="1"/>
  <c r="K223" i="12" s="1"/>
  <c r="Y223" i="12"/>
  <c r="S223" i="12"/>
  <c r="R223" i="12"/>
  <c r="J223" i="12"/>
  <c r="L223" i="12" s="1"/>
  <c r="T221" i="12"/>
  <c r="N221" i="12"/>
  <c r="S220" i="12"/>
  <c r="R220" i="12"/>
  <c r="S219" i="12"/>
  <c r="R219" i="12"/>
  <c r="S218" i="12"/>
  <c r="R218" i="12"/>
  <c r="S217" i="12"/>
  <c r="R217" i="12"/>
  <c r="AD216" i="12"/>
  <c r="AO216" i="12" s="1"/>
  <c r="K216" i="12" s="1"/>
  <c r="Y216" i="12"/>
  <c r="S216" i="12"/>
  <c r="R216" i="12"/>
  <c r="J216" i="12"/>
  <c r="L216" i="12" s="1"/>
  <c r="T215" i="12"/>
  <c r="N215" i="12"/>
  <c r="S214" i="12"/>
  <c r="R214" i="12"/>
  <c r="S213" i="12"/>
  <c r="R213" i="12"/>
  <c r="S212" i="12"/>
  <c r="R212" i="12"/>
  <c r="S211" i="12"/>
  <c r="R211" i="12"/>
  <c r="AD210" i="12"/>
  <c r="AO210" i="12" s="1"/>
  <c r="K210" i="12" s="1"/>
  <c r="Y210" i="12"/>
  <c r="S210" i="12"/>
  <c r="R210" i="12"/>
  <c r="J210" i="12"/>
  <c r="L210" i="12" s="1"/>
  <c r="T209" i="12"/>
  <c r="N209" i="12"/>
  <c r="S208" i="12"/>
  <c r="R208" i="12"/>
  <c r="S207" i="12"/>
  <c r="R207" i="12"/>
  <c r="S206" i="12"/>
  <c r="R206" i="12"/>
  <c r="S205" i="12"/>
  <c r="R205" i="12"/>
  <c r="AD204" i="12"/>
  <c r="AO204" i="12" s="1"/>
  <c r="K204" i="12" s="1"/>
  <c r="Y204" i="12"/>
  <c r="S204" i="12"/>
  <c r="R204" i="12"/>
  <c r="J204" i="12"/>
  <c r="L204" i="12" s="1"/>
  <c r="T203" i="12"/>
  <c r="N203" i="12"/>
  <c r="S202" i="12"/>
  <c r="R202" i="12"/>
  <c r="S201" i="12"/>
  <c r="R201" i="12"/>
  <c r="S200" i="12"/>
  <c r="R200" i="12"/>
  <c r="S199" i="12"/>
  <c r="R199" i="12"/>
  <c r="AD198" i="12"/>
  <c r="AO198" i="12" s="1"/>
  <c r="K198" i="12" s="1"/>
  <c r="Y198" i="12"/>
  <c r="S198" i="12"/>
  <c r="R198" i="12"/>
  <c r="J198" i="12"/>
  <c r="L198" i="12" s="1"/>
  <c r="T197" i="12"/>
  <c r="N197" i="12"/>
  <c r="S196" i="12"/>
  <c r="R196" i="12"/>
  <c r="S195" i="12"/>
  <c r="R195" i="12"/>
  <c r="S194" i="12"/>
  <c r="R194" i="12"/>
  <c r="S193" i="12"/>
  <c r="R193" i="12"/>
  <c r="AD192" i="12"/>
  <c r="AO192" i="12" s="1"/>
  <c r="K192" i="12" s="1"/>
  <c r="Y192" i="12"/>
  <c r="S192" i="12"/>
  <c r="R192" i="12"/>
  <c r="J192" i="12"/>
  <c r="L192" i="12" s="1"/>
  <c r="T191" i="12"/>
  <c r="N191" i="12"/>
  <c r="S190" i="12"/>
  <c r="R190" i="12"/>
  <c r="S189" i="12"/>
  <c r="R189" i="12"/>
  <c r="S188" i="12"/>
  <c r="R188" i="12"/>
  <c r="S187" i="12"/>
  <c r="R187" i="12"/>
  <c r="AD186" i="12"/>
  <c r="AO186" i="12" s="1"/>
  <c r="K186" i="12" s="1"/>
  <c r="Y186" i="12"/>
  <c r="S186" i="12"/>
  <c r="R186" i="12"/>
  <c r="J186" i="12"/>
  <c r="L186" i="12" s="1"/>
  <c r="T185" i="12"/>
  <c r="N185" i="12"/>
  <c r="S184" i="12"/>
  <c r="R184" i="12"/>
  <c r="S183" i="12"/>
  <c r="R183" i="12"/>
  <c r="S182" i="12"/>
  <c r="R182" i="12"/>
  <c r="S181" i="12"/>
  <c r="R181" i="12"/>
  <c r="AD180" i="12"/>
  <c r="AO180" i="12" s="1"/>
  <c r="K180" i="12" s="1"/>
  <c r="Y180" i="12"/>
  <c r="S180" i="12"/>
  <c r="R180" i="12"/>
  <c r="J180" i="12"/>
  <c r="L180" i="12" s="1"/>
  <c r="T179" i="12"/>
  <c r="N179" i="12"/>
  <c r="S178" i="12"/>
  <c r="R178" i="12"/>
  <c r="S177" i="12"/>
  <c r="R177" i="12"/>
  <c r="S176" i="12"/>
  <c r="R176" i="12"/>
  <c r="S175" i="12"/>
  <c r="R175" i="12"/>
  <c r="AD174" i="12"/>
  <c r="AO174" i="12" s="1"/>
  <c r="K174" i="12" s="1"/>
  <c r="Y174" i="12"/>
  <c r="S174" i="12"/>
  <c r="R174" i="12"/>
  <c r="J174" i="12"/>
  <c r="T173" i="12"/>
  <c r="N173" i="12"/>
  <c r="S172" i="12"/>
  <c r="R172" i="12"/>
  <c r="S171" i="12"/>
  <c r="R171" i="12"/>
  <c r="S170" i="12"/>
  <c r="R170" i="12"/>
  <c r="S169" i="12"/>
  <c r="R169" i="12"/>
  <c r="AD168" i="12"/>
  <c r="AO168" i="12" s="1"/>
  <c r="K168" i="12" s="1"/>
  <c r="Y168" i="12"/>
  <c r="S168" i="12"/>
  <c r="R168" i="12"/>
  <c r="J168" i="12"/>
  <c r="L168" i="12" s="1"/>
  <c r="T167" i="12"/>
  <c r="N167" i="12"/>
  <c r="S166" i="12"/>
  <c r="R166" i="12"/>
  <c r="S165" i="12"/>
  <c r="R165" i="12"/>
  <c r="S164" i="12"/>
  <c r="R164" i="12"/>
  <c r="S163" i="12"/>
  <c r="R163" i="12"/>
  <c r="AD162" i="12"/>
  <c r="AO162" i="12" s="1"/>
  <c r="K162" i="12" s="1"/>
  <c r="Y162" i="12"/>
  <c r="S162" i="12"/>
  <c r="R162" i="12"/>
  <c r="J162" i="12"/>
  <c r="L162" i="12" s="1"/>
  <c r="T161" i="12"/>
  <c r="N161" i="12"/>
  <c r="S160" i="12"/>
  <c r="R160" i="12"/>
  <c r="D160" i="12"/>
  <c r="S159" i="12"/>
  <c r="R159" i="12"/>
  <c r="S158" i="12"/>
  <c r="R158" i="12"/>
  <c r="S157" i="12"/>
  <c r="R157" i="12"/>
  <c r="AD156" i="12"/>
  <c r="AO156" i="12" s="1"/>
  <c r="K156" i="12" s="1"/>
  <c r="Y156" i="12"/>
  <c r="S156" i="12"/>
  <c r="R156" i="12"/>
  <c r="J156" i="12"/>
  <c r="L156" i="12" s="1"/>
  <c r="T155" i="12"/>
  <c r="N155" i="12"/>
  <c r="S154" i="12"/>
  <c r="R154" i="12"/>
  <c r="D154" i="12"/>
  <c r="S153" i="12"/>
  <c r="R153" i="12"/>
  <c r="S152" i="12"/>
  <c r="R152" i="12"/>
  <c r="S151" i="12"/>
  <c r="R151" i="12"/>
  <c r="AD150" i="12"/>
  <c r="AO150" i="12" s="1"/>
  <c r="K150" i="12" s="1"/>
  <c r="Y150" i="12"/>
  <c r="S150" i="12"/>
  <c r="R150" i="12"/>
  <c r="J150" i="12"/>
  <c r="L150" i="12" s="1"/>
  <c r="T149" i="12"/>
  <c r="N149" i="12"/>
  <c r="S148" i="12"/>
  <c r="R148" i="12"/>
  <c r="S147" i="12"/>
  <c r="R147" i="12"/>
  <c r="S146" i="12"/>
  <c r="R146" i="12"/>
  <c r="S145" i="12"/>
  <c r="R145" i="12"/>
  <c r="AD144" i="12"/>
  <c r="AO144" i="12" s="1"/>
  <c r="K144" i="12" s="1"/>
  <c r="Y144" i="12"/>
  <c r="S144" i="12"/>
  <c r="R144" i="12"/>
  <c r="J144" i="12"/>
  <c r="T143" i="12"/>
  <c r="N143" i="12"/>
  <c r="S142" i="12"/>
  <c r="R142" i="12"/>
  <c r="S141" i="12"/>
  <c r="R141" i="12"/>
  <c r="S140" i="12"/>
  <c r="R140" i="12"/>
  <c r="S139" i="12"/>
  <c r="R139" i="12"/>
  <c r="AD138" i="12"/>
  <c r="AO138" i="12" s="1"/>
  <c r="K138" i="12" s="1"/>
  <c r="Y138" i="12"/>
  <c r="S138" i="12"/>
  <c r="R138" i="12"/>
  <c r="J138" i="12"/>
  <c r="T137" i="12"/>
  <c r="N137" i="12"/>
  <c r="S136" i="12"/>
  <c r="R136" i="12"/>
  <c r="S135" i="12"/>
  <c r="R135" i="12"/>
  <c r="S134" i="12"/>
  <c r="R134" i="12"/>
  <c r="S133" i="12"/>
  <c r="R133" i="12"/>
  <c r="AD132" i="12"/>
  <c r="AO132" i="12" s="1"/>
  <c r="K132" i="12" s="1"/>
  <c r="Y132" i="12"/>
  <c r="S132" i="12"/>
  <c r="R132" i="12"/>
  <c r="J132" i="12"/>
  <c r="T131" i="12"/>
  <c r="N131" i="12"/>
  <c r="S130" i="12"/>
  <c r="R130" i="12"/>
  <c r="S129" i="12"/>
  <c r="R129" i="12"/>
  <c r="S128" i="12"/>
  <c r="R128" i="12"/>
  <c r="S127" i="12"/>
  <c r="R127" i="12"/>
  <c r="AD126" i="12"/>
  <c r="AO126" i="12" s="1"/>
  <c r="K126" i="12" s="1"/>
  <c r="Y126" i="12"/>
  <c r="S126" i="12"/>
  <c r="R126" i="12"/>
  <c r="J126" i="12"/>
  <c r="T125" i="12"/>
  <c r="N125" i="12"/>
  <c r="S124" i="12"/>
  <c r="R124" i="12"/>
  <c r="S123" i="12"/>
  <c r="R123" i="12"/>
  <c r="S122" i="12"/>
  <c r="R122" i="12"/>
  <c r="S121" i="12"/>
  <c r="R121" i="12"/>
  <c r="AD120" i="12"/>
  <c r="AO120" i="12" s="1"/>
  <c r="K120" i="12" s="1"/>
  <c r="Y120" i="12"/>
  <c r="S120" i="12"/>
  <c r="R120" i="12"/>
  <c r="J120" i="12"/>
  <c r="T119" i="12"/>
  <c r="N119" i="12"/>
  <c r="S118" i="12"/>
  <c r="R118" i="12"/>
  <c r="S117" i="12"/>
  <c r="R117" i="12"/>
  <c r="S116" i="12"/>
  <c r="R116" i="12"/>
  <c r="S115" i="12"/>
  <c r="R115" i="12"/>
  <c r="AD114" i="12"/>
  <c r="AO114" i="12" s="1"/>
  <c r="K114" i="12" s="1"/>
  <c r="Y114" i="12"/>
  <c r="S114" i="12"/>
  <c r="R114" i="12"/>
  <c r="J114" i="12"/>
  <c r="T113" i="12"/>
  <c r="N113" i="12"/>
  <c r="S112" i="12"/>
  <c r="R112" i="12"/>
  <c r="S111" i="12"/>
  <c r="R111" i="12"/>
  <c r="S110" i="12"/>
  <c r="R110" i="12"/>
  <c r="S109" i="12"/>
  <c r="R109" i="12"/>
  <c r="AD108" i="12"/>
  <c r="AO108" i="12" s="1"/>
  <c r="K108" i="12" s="1"/>
  <c r="Y108" i="12"/>
  <c r="S108" i="12"/>
  <c r="R108" i="12"/>
  <c r="J108" i="12"/>
  <c r="T107" i="12"/>
  <c r="N107" i="12"/>
  <c r="S106" i="12"/>
  <c r="R106" i="12"/>
  <c r="S105" i="12"/>
  <c r="R105" i="12"/>
  <c r="S104" i="12"/>
  <c r="R104" i="12"/>
  <c r="S103" i="12"/>
  <c r="R103" i="12"/>
  <c r="AD102" i="12"/>
  <c r="AO102" i="12" s="1"/>
  <c r="K102" i="12" s="1"/>
  <c r="Y102" i="12"/>
  <c r="S102" i="12"/>
  <c r="R102" i="12"/>
  <c r="J102" i="12"/>
  <c r="T101" i="12"/>
  <c r="N101" i="12"/>
  <c r="S100" i="12"/>
  <c r="R100" i="12"/>
  <c r="S99" i="12"/>
  <c r="R99" i="12"/>
  <c r="S98" i="12"/>
  <c r="R98" i="12"/>
  <c r="S97" i="12"/>
  <c r="R97" i="12"/>
  <c r="AD96" i="12"/>
  <c r="AO96" i="12" s="1"/>
  <c r="K96" i="12" s="1"/>
  <c r="Y96" i="12"/>
  <c r="S96" i="12"/>
  <c r="R96" i="12"/>
  <c r="J96" i="12"/>
  <c r="T95" i="12"/>
  <c r="N95" i="12"/>
  <c r="S94" i="12"/>
  <c r="R94" i="12"/>
  <c r="S93" i="12"/>
  <c r="R93" i="12"/>
  <c r="S92" i="12"/>
  <c r="R92" i="12"/>
  <c r="S91" i="12"/>
  <c r="R91" i="12"/>
  <c r="AD90" i="12"/>
  <c r="AO90" i="12" s="1"/>
  <c r="K90" i="12" s="1"/>
  <c r="Y90" i="12"/>
  <c r="S90" i="12"/>
  <c r="R90" i="12"/>
  <c r="J90" i="12"/>
  <c r="T89" i="12"/>
  <c r="N89" i="12"/>
  <c r="S88" i="12"/>
  <c r="R88" i="12"/>
  <c r="S87" i="12"/>
  <c r="R87" i="12"/>
  <c r="S86" i="12"/>
  <c r="R86" i="12"/>
  <c r="S85" i="12"/>
  <c r="R85" i="12"/>
  <c r="AD84" i="12"/>
  <c r="AO84" i="12" s="1"/>
  <c r="K84" i="12" s="1"/>
  <c r="Y84" i="12"/>
  <c r="S84" i="12"/>
  <c r="R84" i="12"/>
  <c r="J84" i="12"/>
  <c r="T83" i="12"/>
  <c r="N83" i="12"/>
  <c r="S82" i="12"/>
  <c r="R82" i="12"/>
  <c r="S81" i="12"/>
  <c r="R81" i="12"/>
  <c r="S80" i="12"/>
  <c r="R80" i="12"/>
  <c r="S79" i="12"/>
  <c r="R79" i="12"/>
  <c r="AD78" i="12"/>
  <c r="AO78" i="12" s="1"/>
  <c r="K78" i="12" s="1"/>
  <c r="Y78" i="12"/>
  <c r="S78" i="12"/>
  <c r="R78" i="12"/>
  <c r="J78" i="12"/>
  <c r="T77" i="12"/>
  <c r="N77" i="12"/>
  <c r="S76" i="12"/>
  <c r="R76" i="12"/>
  <c r="S75" i="12"/>
  <c r="R75" i="12"/>
  <c r="S74" i="12"/>
  <c r="R74" i="12"/>
  <c r="S73" i="12"/>
  <c r="R73" i="12"/>
  <c r="AD72" i="12"/>
  <c r="AO72" i="12" s="1"/>
  <c r="K72" i="12" s="1"/>
  <c r="Y72" i="12"/>
  <c r="S72" i="12"/>
  <c r="R72" i="12"/>
  <c r="J72" i="12"/>
  <c r="T71" i="12"/>
  <c r="N71" i="12"/>
  <c r="S70" i="12"/>
  <c r="R70" i="12"/>
  <c r="S69" i="12"/>
  <c r="R69" i="12"/>
  <c r="S68" i="12"/>
  <c r="R68" i="12"/>
  <c r="S67" i="12"/>
  <c r="R67" i="12"/>
  <c r="AD66" i="12"/>
  <c r="AO66" i="12" s="1"/>
  <c r="K66" i="12" s="1"/>
  <c r="Y66" i="12"/>
  <c r="S66" i="12"/>
  <c r="R66" i="12"/>
  <c r="J66" i="12"/>
  <c r="T65" i="12"/>
  <c r="N65" i="12"/>
  <c r="S64" i="12"/>
  <c r="R64" i="12"/>
  <c r="S63" i="12"/>
  <c r="R63" i="12"/>
  <c r="S62" i="12"/>
  <c r="R62" i="12"/>
  <c r="S61" i="12"/>
  <c r="R61" i="12"/>
  <c r="AD60" i="12"/>
  <c r="AO60" i="12" s="1"/>
  <c r="K60" i="12" s="1"/>
  <c r="Y60" i="12"/>
  <c r="S60" i="12"/>
  <c r="R60" i="12"/>
  <c r="J60" i="12"/>
  <c r="T59" i="12"/>
  <c r="N59" i="12"/>
  <c r="S58" i="12"/>
  <c r="R58" i="12"/>
  <c r="S57" i="12"/>
  <c r="R57" i="12"/>
  <c r="S56" i="12"/>
  <c r="R56" i="12"/>
  <c r="S55" i="12"/>
  <c r="R55" i="12"/>
  <c r="AD54" i="12"/>
  <c r="AO54" i="12" s="1"/>
  <c r="K54" i="12" s="1"/>
  <c r="Y54" i="12"/>
  <c r="S54" i="12"/>
  <c r="R54" i="12"/>
  <c r="J54" i="12"/>
  <c r="T53" i="12"/>
  <c r="N53" i="12"/>
  <c r="S52" i="12"/>
  <c r="R52" i="12"/>
  <c r="S51" i="12"/>
  <c r="R51" i="12"/>
  <c r="S50" i="12"/>
  <c r="R50" i="12"/>
  <c r="S49" i="12"/>
  <c r="R49" i="12"/>
  <c r="AD48" i="12"/>
  <c r="AO48" i="12" s="1"/>
  <c r="K48" i="12" s="1"/>
  <c r="Y48" i="12"/>
  <c r="S48" i="12"/>
  <c r="R48" i="12"/>
  <c r="J48" i="12"/>
  <c r="T47" i="12"/>
  <c r="N47" i="12"/>
  <c r="AD42" i="12"/>
  <c r="AO42" i="12" s="1"/>
  <c r="K42" i="12" s="1"/>
  <c r="Y42" i="12"/>
  <c r="J42" i="12"/>
  <c r="T41" i="12"/>
  <c r="N41" i="12"/>
  <c r="S40" i="12"/>
  <c r="R40" i="12"/>
  <c r="S39" i="12"/>
  <c r="R39" i="12"/>
  <c r="S38" i="12"/>
  <c r="R38" i="12"/>
  <c r="S37" i="12"/>
  <c r="R37" i="12"/>
  <c r="AD36" i="12"/>
  <c r="AO36" i="12" s="1"/>
  <c r="K36" i="12" s="1"/>
  <c r="Y36" i="12"/>
  <c r="S36" i="12"/>
  <c r="R36" i="12"/>
  <c r="J36" i="12"/>
  <c r="L36" i="12" s="1"/>
  <c r="T35" i="12"/>
  <c r="N35" i="12"/>
  <c r="S34" i="12"/>
  <c r="R34" i="12"/>
  <c r="S33" i="12"/>
  <c r="R33" i="12"/>
  <c r="S32" i="12"/>
  <c r="R32" i="12"/>
  <c r="S31" i="12"/>
  <c r="R31" i="12"/>
  <c r="AD30" i="12"/>
  <c r="AO30" i="12" s="1"/>
  <c r="K30" i="12" s="1"/>
  <c r="Y30" i="12"/>
  <c r="S30" i="12"/>
  <c r="R30" i="12"/>
  <c r="J30" i="12"/>
  <c r="T29" i="12"/>
  <c r="N29" i="12"/>
  <c r="S28" i="12"/>
  <c r="R28" i="12"/>
  <c r="S27" i="12"/>
  <c r="R27" i="12"/>
  <c r="S26" i="12"/>
  <c r="R26" i="12"/>
  <c r="S25" i="12"/>
  <c r="R25" i="12"/>
  <c r="AD24" i="12"/>
  <c r="AO24" i="12" s="1"/>
  <c r="K24" i="12" s="1"/>
  <c r="Y24" i="12"/>
  <c r="S24" i="12"/>
  <c r="R24" i="12"/>
  <c r="J24" i="12"/>
  <c r="T23" i="12"/>
  <c r="N23" i="12"/>
  <c r="S22" i="12"/>
  <c r="R22" i="12"/>
  <c r="S21" i="12"/>
  <c r="R21" i="12"/>
  <c r="S20" i="12"/>
  <c r="R20" i="12"/>
  <c r="S19" i="12"/>
  <c r="R19" i="12"/>
  <c r="AD18" i="12"/>
  <c r="AO18" i="12" s="1"/>
  <c r="K18" i="12" s="1"/>
  <c r="Y18" i="12"/>
  <c r="S18" i="12"/>
  <c r="R18" i="12"/>
  <c r="J18" i="12"/>
  <c r="T17" i="12"/>
  <c r="N17" i="12"/>
  <c r="S16" i="12"/>
  <c r="R16" i="12"/>
  <c r="S15" i="12"/>
  <c r="R15" i="12"/>
  <c r="S14" i="12"/>
  <c r="R14" i="12"/>
  <c r="S13" i="12"/>
  <c r="R13" i="12"/>
  <c r="AD12" i="12"/>
  <c r="AO12" i="12" s="1"/>
  <c r="K12" i="12" s="1"/>
  <c r="Y12" i="12"/>
  <c r="S12" i="12"/>
  <c r="R12" i="12"/>
  <c r="J12" i="12"/>
  <c r="A12" i="12"/>
  <c r="A18" i="12" s="1"/>
  <c r="A24" i="12" s="1"/>
  <c r="A30" i="12" s="1"/>
  <c r="A36" i="12" s="1"/>
  <c r="A42" i="12" s="1"/>
  <c r="A48" i="12" s="1"/>
  <c r="A54" i="12" s="1"/>
  <c r="A60" i="12" s="1"/>
  <c r="A66" i="12" s="1"/>
  <c r="A72" i="12" s="1"/>
  <c r="A78" i="12" s="1"/>
  <c r="A84" i="12" s="1"/>
  <c r="A90" i="12" s="1"/>
  <c r="A96" i="12" s="1"/>
  <c r="A102" i="12" s="1"/>
  <c r="A108" i="12" s="1"/>
  <c r="A114" i="12" s="1"/>
  <c r="A120" i="12" s="1"/>
  <c r="A126" i="12" s="1"/>
  <c r="A132" i="12" s="1"/>
  <c r="A138" i="12" s="1"/>
  <c r="A144" i="12" s="1"/>
  <c r="A150" i="12" s="1"/>
  <c r="A156" i="12" s="1"/>
  <c r="A162" i="12" s="1"/>
  <c r="A168" i="12" s="1"/>
  <c r="A174" i="12" s="1"/>
  <c r="A180" i="12" s="1"/>
  <c r="A186" i="12" s="1"/>
  <c r="A192" i="12" s="1"/>
  <c r="A198" i="12" s="1"/>
  <c r="A204" i="12" s="1"/>
  <c r="A210" i="12" s="1"/>
  <c r="A216" i="12" s="1"/>
  <c r="T11" i="12"/>
  <c r="N11" i="12"/>
  <c r="S10" i="12"/>
  <c r="R10" i="12"/>
  <c r="S9" i="12"/>
  <c r="R9" i="12"/>
  <c r="S8" i="12"/>
  <c r="R8" i="12"/>
  <c r="S7" i="12"/>
  <c r="R7" i="12"/>
  <c r="AD6" i="12"/>
  <c r="AO6" i="12" s="1"/>
  <c r="K6" i="12" s="1"/>
  <c r="Y6" i="12"/>
  <c r="S6" i="12"/>
  <c r="R6" i="12"/>
  <c r="J6" i="12"/>
  <c r="AQ380" i="11"/>
  <c r="Y380" i="11"/>
  <c r="N380" i="11"/>
  <c r="K380" i="11"/>
  <c r="J380" i="11"/>
  <c r="L380" i="11" s="1"/>
  <c r="AQ379" i="11"/>
  <c r="K379" i="11" s="1"/>
  <c r="Y379" i="11"/>
  <c r="N379" i="11"/>
  <c r="J379" i="11"/>
  <c r="A379" i="11"/>
  <c r="A380" i="11" s="1"/>
  <c r="AQ378" i="11"/>
  <c r="Y378" i="11"/>
  <c r="N378" i="11"/>
  <c r="K378" i="11"/>
  <c r="J378" i="11"/>
  <c r="L378" i="11" s="1"/>
  <c r="AD372" i="11"/>
  <c r="AO372" i="11" s="1"/>
  <c r="K372" i="11" s="1"/>
  <c r="S372" i="11"/>
  <c r="R372" i="11"/>
  <c r="J372" i="11"/>
  <c r="AD371" i="11"/>
  <c r="AO371" i="11" s="1"/>
  <c r="K371" i="11" s="1"/>
  <c r="S371" i="11"/>
  <c r="R371" i="11"/>
  <c r="J371" i="11"/>
  <c r="AD370" i="11"/>
  <c r="AO370" i="11" s="1"/>
  <c r="K370" i="11" s="1"/>
  <c r="S370" i="11"/>
  <c r="R370" i="11"/>
  <c r="J370" i="11"/>
  <c r="L370" i="11" s="1"/>
  <c r="AD369" i="11"/>
  <c r="AO369" i="11" s="1"/>
  <c r="K369" i="11" s="1"/>
  <c r="S369" i="11"/>
  <c r="R369" i="11"/>
  <c r="J369" i="11"/>
  <c r="AD368" i="11"/>
  <c r="AO368" i="11" s="1"/>
  <c r="K368" i="11" s="1"/>
  <c r="S368" i="11"/>
  <c r="R368" i="11"/>
  <c r="J368" i="11"/>
  <c r="AD367" i="11"/>
  <c r="AO367" i="11" s="1"/>
  <c r="K367" i="11" s="1"/>
  <c r="S367" i="11"/>
  <c r="R367" i="11"/>
  <c r="J367" i="11"/>
  <c r="AD366" i="11"/>
  <c r="AO366" i="11" s="1"/>
  <c r="K366" i="11" s="1"/>
  <c r="S366" i="11"/>
  <c r="R366" i="11"/>
  <c r="J366" i="11"/>
  <c r="L366" i="11" s="1"/>
  <c r="T365" i="11"/>
  <c r="N365" i="11"/>
  <c r="S364" i="11"/>
  <c r="R364" i="11"/>
  <c r="S363" i="11"/>
  <c r="R363" i="11"/>
  <c r="S362" i="11"/>
  <c r="R362" i="11"/>
  <c r="S360" i="11"/>
  <c r="R360" i="11"/>
  <c r="AD359" i="11"/>
  <c r="AO359" i="11" s="1"/>
  <c r="K359" i="11" s="1"/>
  <c r="Y359" i="11"/>
  <c r="S359" i="11"/>
  <c r="R359" i="11"/>
  <c r="J359" i="11"/>
  <c r="L359" i="11" s="1"/>
  <c r="T358" i="11"/>
  <c r="N358" i="11"/>
  <c r="S357" i="11"/>
  <c r="R357" i="11"/>
  <c r="S356" i="11"/>
  <c r="R356" i="11"/>
  <c r="S355" i="11"/>
  <c r="R355" i="11"/>
  <c r="S353" i="11"/>
  <c r="R353" i="11"/>
  <c r="AD352" i="11"/>
  <c r="AO352" i="11" s="1"/>
  <c r="K352" i="11" s="1"/>
  <c r="Y352" i="11"/>
  <c r="S352" i="11"/>
  <c r="R352" i="11"/>
  <c r="J352" i="11"/>
  <c r="L352" i="11" s="1"/>
  <c r="T351" i="11"/>
  <c r="N351" i="11"/>
  <c r="S350" i="11"/>
  <c r="R350" i="11"/>
  <c r="S349" i="11"/>
  <c r="R349" i="11"/>
  <c r="S348" i="11"/>
  <c r="R348" i="11"/>
  <c r="S346" i="11"/>
  <c r="R346" i="11"/>
  <c r="AD345" i="11"/>
  <c r="AO345" i="11" s="1"/>
  <c r="K345" i="11" s="1"/>
  <c r="Y345" i="11"/>
  <c r="S345" i="11"/>
  <c r="R345" i="11"/>
  <c r="J345" i="11"/>
  <c r="L345" i="11" s="1"/>
  <c r="T344" i="11"/>
  <c r="N344" i="11"/>
  <c r="S343" i="11"/>
  <c r="R343" i="11"/>
  <c r="S342" i="11"/>
  <c r="R342" i="11"/>
  <c r="S341" i="11"/>
  <c r="R341" i="11"/>
  <c r="S339" i="11"/>
  <c r="R339" i="11"/>
  <c r="AD338" i="11"/>
  <c r="AO338" i="11" s="1"/>
  <c r="K338" i="11" s="1"/>
  <c r="Y338" i="11"/>
  <c r="S338" i="11"/>
  <c r="R338" i="11"/>
  <c r="J338" i="11"/>
  <c r="L338" i="11" s="1"/>
  <c r="T337" i="11"/>
  <c r="N337" i="11"/>
  <c r="S336" i="11"/>
  <c r="R336" i="11"/>
  <c r="S335" i="11"/>
  <c r="R335" i="11"/>
  <c r="S334" i="11"/>
  <c r="R334" i="11"/>
  <c r="S332" i="11"/>
  <c r="R332" i="11"/>
  <c r="AD331" i="11"/>
  <c r="AO331" i="11" s="1"/>
  <c r="K331" i="11" s="1"/>
  <c r="Y331" i="11"/>
  <c r="S331" i="11"/>
  <c r="R331" i="11"/>
  <c r="J331" i="11"/>
  <c r="L331" i="11" s="1"/>
  <c r="T330" i="11"/>
  <c r="N330" i="11"/>
  <c r="S329" i="11"/>
  <c r="R329" i="11"/>
  <c r="S328" i="11"/>
  <c r="R328" i="11"/>
  <c r="S327" i="11"/>
  <c r="R327" i="11"/>
  <c r="S325" i="11"/>
  <c r="R325" i="11"/>
  <c r="AD324" i="11"/>
  <c r="AO324" i="11" s="1"/>
  <c r="K324" i="11" s="1"/>
  <c r="Y324" i="11"/>
  <c r="S324" i="11"/>
  <c r="R324" i="11"/>
  <c r="J324" i="11"/>
  <c r="L324" i="11" s="1"/>
  <c r="T323" i="11"/>
  <c r="N323" i="11"/>
  <c r="S322" i="11"/>
  <c r="R322" i="11"/>
  <c r="S321" i="11"/>
  <c r="R321" i="11"/>
  <c r="S320" i="11"/>
  <c r="R320" i="11"/>
  <c r="S318" i="11"/>
  <c r="R318" i="11"/>
  <c r="AD317" i="11"/>
  <c r="AO317" i="11" s="1"/>
  <c r="K317" i="11" s="1"/>
  <c r="Y317" i="11"/>
  <c r="S317" i="11"/>
  <c r="R317" i="11"/>
  <c r="J317" i="11"/>
  <c r="L317" i="11" s="1"/>
  <c r="T316" i="11"/>
  <c r="N316" i="11"/>
  <c r="S315" i="11"/>
  <c r="R315" i="11"/>
  <c r="S314" i="11"/>
  <c r="R314" i="11"/>
  <c r="S313" i="11"/>
  <c r="R313" i="11"/>
  <c r="S311" i="11"/>
  <c r="R311" i="11"/>
  <c r="AD310" i="11"/>
  <c r="AO310" i="11" s="1"/>
  <c r="K310" i="11" s="1"/>
  <c r="Y310" i="11"/>
  <c r="S310" i="11"/>
  <c r="R310" i="11"/>
  <c r="J310" i="11"/>
  <c r="L310" i="11" s="1"/>
  <c r="T309" i="11"/>
  <c r="N309" i="11"/>
  <c r="S308" i="11"/>
  <c r="R308" i="11"/>
  <c r="S307" i="11"/>
  <c r="R307" i="11"/>
  <c r="S305" i="11"/>
  <c r="R305" i="11"/>
  <c r="S304" i="11"/>
  <c r="R304" i="11"/>
  <c r="AD303" i="11"/>
  <c r="AO303" i="11" s="1"/>
  <c r="K303" i="11" s="1"/>
  <c r="Y303" i="11"/>
  <c r="S303" i="11"/>
  <c r="R303" i="11"/>
  <c r="J303" i="11"/>
  <c r="L303" i="11" s="1"/>
  <c r="A303" i="11"/>
  <c r="A310" i="11" s="1"/>
  <c r="A317" i="11" s="1"/>
  <c r="A324" i="11" s="1"/>
  <c r="A331" i="11" s="1"/>
  <c r="A338" i="11" s="1"/>
  <c r="A345" i="11" s="1"/>
  <c r="A352" i="11" s="1"/>
  <c r="A359" i="11" s="1"/>
  <c r="A366" i="11" s="1"/>
  <c r="A367" i="11" s="1"/>
  <c r="A368" i="11" s="1"/>
  <c r="A369" i="11" s="1"/>
  <c r="A370" i="11" s="1"/>
  <c r="A371" i="11" s="1"/>
  <c r="A372" i="11" s="1"/>
  <c r="T302" i="11"/>
  <c r="N302" i="11"/>
  <c r="S301" i="11"/>
  <c r="R301" i="11"/>
  <c r="S300" i="11"/>
  <c r="R300" i="11"/>
  <c r="S298" i="11"/>
  <c r="R298" i="11"/>
  <c r="S297" i="11"/>
  <c r="R297" i="11"/>
  <c r="AD296" i="11"/>
  <c r="AO296" i="11" s="1"/>
  <c r="K296" i="11" s="1"/>
  <c r="Y296" i="11"/>
  <c r="S296" i="11"/>
  <c r="R296" i="11"/>
  <c r="J296" i="11"/>
  <c r="L296" i="11" s="1"/>
  <c r="T294" i="11"/>
  <c r="N294" i="11"/>
  <c r="S293" i="11"/>
  <c r="R293" i="11"/>
  <c r="S292" i="11"/>
  <c r="R292" i="11"/>
  <c r="S291" i="11"/>
  <c r="R291" i="11"/>
  <c r="S290" i="11"/>
  <c r="R290" i="11"/>
  <c r="AD289" i="11"/>
  <c r="AO289" i="11" s="1"/>
  <c r="K289" i="11" s="1"/>
  <c r="Y289" i="11"/>
  <c r="S289" i="11"/>
  <c r="R289" i="11"/>
  <c r="J289" i="11"/>
  <c r="L289" i="11" s="1"/>
  <c r="T288" i="11"/>
  <c r="N288" i="11"/>
  <c r="S287" i="11"/>
  <c r="R287" i="11"/>
  <c r="S286" i="11"/>
  <c r="R286" i="11"/>
  <c r="S285" i="11"/>
  <c r="R285" i="11"/>
  <c r="S284" i="11"/>
  <c r="R284" i="11"/>
  <c r="AD283" i="11"/>
  <c r="AO283" i="11" s="1"/>
  <c r="K283" i="11" s="1"/>
  <c r="Y283" i="11"/>
  <c r="S283" i="11"/>
  <c r="R283" i="11"/>
  <c r="J283" i="11"/>
  <c r="L283" i="11" s="1"/>
  <c r="T282" i="11"/>
  <c r="N282" i="11"/>
  <c r="S281" i="11"/>
  <c r="R281" i="11"/>
  <c r="S280" i="11"/>
  <c r="R280" i="11"/>
  <c r="S279" i="11"/>
  <c r="R279" i="11"/>
  <c r="S278" i="11"/>
  <c r="R278" i="11"/>
  <c r="AD277" i="11"/>
  <c r="AO277" i="11" s="1"/>
  <c r="K277" i="11" s="1"/>
  <c r="Y277" i="11"/>
  <c r="S277" i="11"/>
  <c r="R277" i="11"/>
  <c r="J277" i="11"/>
  <c r="L277" i="11" s="1"/>
  <c r="T276" i="11"/>
  <c r="N276" i="11"/>
  <c r="S275" i="11"/>
  <c r="R275" i="11"/>
  <c r="S274" i="11"/>
  <c r="R274" i="11"/>
  <c r="S273" i="11"/>
  <c r="R273" i="11"/>
  <c r="S272" i="11"/>
  <c r="R272" i="11"/>
  <c r="AD271" i="11"/>
  <c r="AO271" i="11" s="1"/>
  <c r="K271" i="11" s="1"/>
  <c r="Y271" i="11"/>
  <c r="S271" i="11"/>
  <c r="R271" i="11"/>
  <c r="J271" i="11"/>
  <c r="L271" i="11" s="1"/>
  <c r="T270" i="11"/>
  <c r="N270" i="11"/>
  <c r="S269" i="11"/>
  <c r="R269" i="11"/>
  <c r="S268" i="11"/>
  <c r="R268" i="11"/>
  <c r="S267" i="11"/>
  <c r="R267" i="11"/>
  <c r="S266" i="11"/>
  <c r="R266" i="11"/>
  <c r="AD265" i="11"/>
  <c r="AO265" i="11" s="1"/>
  <c r="K265" i="11" s="1"/>
  <c r="Y265" i="11"/>
  <c r="S265" i="11"/>
  <c r="R265" i="11"/>
  <c r="J265" i="11"/>
  <c r="L265" i="11" s="1"/>
  <c r="T264" i="11"/>
  <c r="N264" i="11"/>
  <c r="S263" i="11"/>
  <c r="R263" i="11"/>
  <c r="S262" i="11"/>
  <c r="R262" i="11"/>
  <c r="S261" i="11"/>
  <c r="R261" i="11"/>
  <c r="S260" i="11"/>
  <c r="R260" i="11"/>
  <c r="AD259" i="11"/>
  <c r="AO259" i="11" s="1"/>
  <c r="K259" i="11" s="1"/>
  <c r="Y259" i="11"/>
  <c r="S259" i="11"/>
  <c r="R259" i="11"/>
  <c r="J259" i="11"/>
  <c r="L259" i="11" s="1"/>
  <c r="T258" i="11"/>
  <c r="N258" i="11"/>
  <c r="S257" i="11"/>
  <c r="R257" i="11"/>
  <c r="S256" i="11"/>
  <c r="R256" i="11"/>
  <c r="S255" i="11"/>
  <c r="R255" i="11"/>
  <c r="S254" i="11"/>
  <c r="R254" i="11"/>
  <c r="AD253" i="11"/>
  <c r="AO253" i="11" s="1"/>
  <c r="K253" i="11" s="1"/>
  <c r="Y253" i="11"/>
  <c r="S253" i="11"/>
  <c r="R253" i="11"/>
  <c r="J253" i="11"/>
  <c r="L253" i="11" s="1"/>
  <c r="T252" i="11"/>
  <c r="N252" i="11"/>
  <c r="S251" i="11"/>
  <c r="R251" i="11"/>
  <c r="S250" i="11"/>
  <c r="R250" i="11"/>
  <c r="S249" i="11"/>
  <c r="R249" i="11"/>
  <c r="S248" i="11"/>
  <c r="R248" i="11"/>
  <c r="AD247" i="11"/>
  <c r="AO247" i="11" s="1"/>
  <c r="K247" i="11" s="1"/>
  <c r="Y247" i="11"/>
  <c r="S247" i="11"/>
  <c r="R247" i="11"/>
  <c r="J247" i="11"/>
  <c r="L247" i="11" s="1"/>
  <c r="T246" i="11"/>
  <c r="N246" i="11"/>
  <c r="S245" i="11"/>
  <c r="R245" i="11"/>
  <c r="S244" i="11"/>
  <c r="R244" i="11"/>
  <c r="S243" i="11"/>
  <c r="R243" i="11"/>
  <c r="S242" i="11"/>
  <c r="R242" i="11"/>
  <c r="AD241" i="11"/>
  <c r="AO241" i="11" s="1"/>
  <c r="K241" i="11" s="1"/>
  <c r="Y241" i="11"/>
  <c r="S241" i="11"/>
  <c r="R241" i="11"/>
  <c r="J241" i="11"/>
  <c r="L241" i="11" s="1"/>
  <c r="T240" i="11"/>
  <c r="N240" i="11"/>
  <c r="S239" i="11"/>
  <c r="R239" i="11"/>
  <c r="S238" i="11"/>
  <c r="R238" i="11"/>
  <c r="S237" i="11"/>
  <c r="R237" i="11"/>
  <c r="S236" i="11"/>
  <c r="R236" i="11"/>
  <c r="AD235" i="11"/>
  <c r="AO235" i="11" s="1"/>
  <c r="K235" i="11" s="1"/>
  <c r="Y235" i="11"/>
  <c r="S235" i="11"/>
  <c r="R235" i="11"/>
  <c r="J235" i="11"/>
  <c r="L235" i="11" s="1"/>
  <c r="T234" i="11"/>
  <c r="N234" i="11"/>
  <c r="S233" i="11"/>
  <c r="R233" i="11"/>
  <c r="S232" i="11"/>
  <c r="R232" i="11"/>
  <c r="S231" i="11"/>
  <c r="R231" i="11"/>
  <c r="S230" i="11"/>
  <c r="R230" i="11"/>
  <c r="AD229" i="11"/>
  <c r="AO229" i="11" s="1"/>
  <c r="K229" i="11" s="1"/>
  <c r="Y229" i="11"/>
  <c r="S229" i="11"/>
  <c r="R229" i="11"/>
  <c r="J229" i="11"/>
  <c r="L229" i="11" s="1"/>
  <c r="A229" i="11"/>
  <c r="A235" i="11" s="1"/>
  <c r="A241" i="11" s="1"/>
  <c r="A247" i="11" s="1"/>
  <c r="A253" i="11" s="1"/>
  <c r="A259" i="11" s="1"/>
  <c r="A265" i="11" s="1"/>
  <c r="A271" i="11" s="1"/>
  <c r="A277" i="11" s="1"/>
  <c r="A283" i="11" s="1"/>
  <c r="A289" i="11" s="1"/>
  <c r="T228" i="11"/>
  <c r="N228" i="11"/>
  <c r="S227" i="11"/>
  <c r="R227" i="11"/>
  <c r="S226" i="11"/>
  <c r="R226" i="11"/>
  <c r="S225" i="11"/>
  <c r="R225" i="11"/>
  <c r="S224" i="11"/>
  <c r="R224" i="11"/>
  <c r="AD223" i="11"/>
  <c r="AO223" i="11" s="1"/>
  <c r="K223" i="11" s="1"/>
  <c r="Y223" i="11"/>
  <c r="S223" i="11"/>
  <c r="R223" i="11"/>
  <c r="J223" i="11"/>
  <c r="L223" i="11" s="1"/>
  <c r="T221" i="11"/>
  <c r="N221" i="11"/>
  <c r="S220" i="11"/>
  <c r="R220" i="11"/>
  <c r="S219" i="11"/>
  <c r="R219" i="11"/>
  <c r="S218" i="11"/>
  <c r="R218" i="11"/>
  <c r="S217" i="11"/>
  <c r="R217" i="11"/>
  <c r="AD216" i="11"/>
  <c r="AO216" i="11" s="1"/>
  <c r="K216" i="11" s="1"/>
  <c r="Y216" i="11"/>
  <c r="S216" i="11"/>
  <c r="R216" i="11"/>
  <c r="J216" i="11"/>
  <c r="L216" i="11" s="1"/>
  <c r="T215" i="11"/>
  <c r="N215" i="11"/>
  <c r="S214" i="11"/>
  <c r="R214" i="11"/>
  <c r="S213" i="11"/>
  <c r="R213" i="11"/>
  <c r="S212" i="11"/>
  <c r="R212" i="11"/>
  <c r="S211" i="11"/>
  <c r="R211" i="11"/>
  <c r="AD210" i="11"/>
  <c r="AO210" i="11" s="1"/>
  <c r="K210" i="11" s="1"/>
  <c r="Y210" i="11"/>
  <c r="S210" i="11"/>
  <c r="R210" i="11"/>
  <c r="J210" i="11"/>
  <c r="L210" i="11" s="1"/>
  <c r="T209" i="11"/>
  <c r="N209" i="11"/>
  <c r="S208" i="11"/>
  <c r="R208" i="11"/>
  <c r="S207" i="11"/>
  <c r="R207" i="11"/>
  <c r="S206" i="11"/>
  <c r="R206" i="11"/>
  <c r="S205" i="11"/>
  <c r="R205" i="11"/>
  <c r="AD204" i="11"/>
  <c r="AO204" i="11" s="1"/>
  <c r="K204" i="11" s="1"/>
  <c r="Y204" i="11"/>
  <c r="S204" i="11"/>
  <c r="R204" i="11"/>
  <c r="J204" i="11"/>
  <c r="L204" i="11" s="1"/>
  <c r="T203" i="11"/>
  <c r="N203" i="11"/>
  <c r="S202" i="11"/>
  <c r="R202" i="11"/>
  <c r="S201" i="11"/>
  <c r="R201" i="11"/>
  <c r="S200" i="11"/>
  <c r="R200" i="11"/>
  <c r="S199" i="11"/>
  <c r="R199" i="11"/>
  <c r="AD198" i="11"/>
  <c r="AO198" i="11" s="1"/>
  <c r="K198" i="11" s="1"/>
  <c r="Y198" i="11"/>
  <c r="S198" i="11"/>
  <c r="R198" i="11"/>
  <c r="J198" i="11"/>
  <c r="L198" i="11" s="1"/>
  <c r="T197" i="11"/>
  <c r="N197" i="11"/>
  <c r="S196" i="11"/>
  <c r="R196" i="11"/>
  <c r="S195" i="11"/>
  <c r="R195" i="11"/>
  <c r="S194" i="11"/>
  <c r="R194" i="11"/>
  <c r="S193" i="11"/>
  <c r="R193" i="11"/>
  <c r="AD192" i="11"/>
  <c r="AO192" i="11" s="1"/>
  <c r="K192" i="11" s="1"/>
  <c r="Y192" i="11"/>
  <c r="S192" i="11"/>
  <c r="R192" i="11"/>
  <c r="J192" i="11"/>
  <c r="T191" i="11"/>
  <c r="N191" i="11"/>
  <c r="S190" i="11"/>
  <c r="R190" i="11"/>
  <c r="S189" i="11"/>
  <c r="R189" i="11"/>
  <c r="S188" i="11"/>
  <c r="R188" i="11"/>
  <c r="S187" i="11"/>
  <c r="R187" i="11"/>
  <c r="AD186" i="11"/>
  <c r="AO186" i="11" s="1"/>
  <c r="K186" i="11" s="1"/>
  <c r="Y186" i="11"/>
  <c r="S186" i="11"/>
  <c r="R186" i="11"/>
  <c r="J186" i="11"/>
  <c r="T185" i="11"/>
  <c r="N185" i="11"/>
  <c r="S184" i="11"/>
  <c r="R184" i="11"/>
  <c r="S183" i="11"/>
  <c r="R183" i="11"/>
  <c r="S182" i="11"/>
  <c r="R182" i="11"/>
  <c r="S181" i="11"/>
  <c r="R181" i="11"/>
  <c r="AD180" i="11"/>
  <c r="AO180" i="11" s="1"/>
  <c r="K180" i="11" s="1"/>
  <c r="Y180" i="11"/>
  <c r="S180" i="11"/>
  <c r="R180" i="11"/>
  <c r="J180" i="11"/>
  <c r="L180" i="11" s="1"/>
  <c r="T179" i="11"/>
  <c r="N179" i="11"/>
  <c r="S178" i="11"/>
  <c r="R178" i="11"/>
  <c r="S177" i="11"/>
  <c r="R177" i="11"/>
  <c r="S176" i="11"/>
  <c r="R176" i="11"/>
  <c r="S175" i="11"/>
  <c r="R175" i="11"/>
  <c r="AD174" i="11"/>
  <c r="AO174" i="11" s="1"/>
  <c r="K174" i="11" s="1"/>
  <c r="Y174" i="11"/>
  <c r="S174" i="11"/>
  <c r="R174" i="11"/>
  <c r="J174" i="11"/>
  <c r="L174" i="11" s="1"/>
  <c r="T173" i="11"/>
  <c r="N173" i="11"/>
  <c r="S172" i="11"/>
  <c r="R172" i="11"/>
  <c r="S171" i="11"/>
  <c r="R171" i="11"/>
  <c r="S170" i="11"/>
  <c r="R170" i="11"/>
  <c r="S169" i="11"/>
  <c r="R169" i="11"/>
  <c r="AD168" i="11"/>
  <c r="AO168" i="11" s="1"/>
  <c r="K168" i="11" s="1"/>
  <c r="Y168" i="11"/>
  <c r="S168" i="11"/>
  <c r="R168" i="11"/>
  <c r="J168" i="11"/>
  <c r="T167" i="11"/>
  <c r="N167" i="11"/>
  <c r="S166" i="11"/>
  <c r="R166" i="11"/>
  <c r="S165" i="11"/>
  <c r="R165" i="11"/>
  <c r="S164" i="11"/>
  <c r="R164" i="11"/>
  <c r="S163" i="11"/>
  <c r="R163" i="11"/>
  <c r="AD162" i="11"/>
  <c r="AO162" i="11" s="1"/>
  <c r="K162" i="11" s="1"/>
  <c r="Y162" i="11"/>
  <c r="S162" i="11"/>
  <c r="R162" i="11"/>
  <c r="J162" i="11"/>
  <c r="L162" i="11" s="1"/>
  <c r="T161" i="11"/>
  <c r="N161" i="11"/>
  <c r="S160" i="11"/>
  <c r="R160" i="11"/>
  <c r="D160" i="11"/>
  <c r="S159" i="11"/>
  <c r="R159" i="11"/>
  <c r="S158" i="11"/>
  <c r="R158" i="11"/>
  <c r="S157" i="11"/>
  <c r="R157" i="11"/>
  <c r="AD156" i="11"/>
  <c r="AO156" i="11" s="1"/>
  <c r="K156" i="11" s="1"/>
  <c r="Y156" i="11"/>
  <c r="S156" i="11"/>
  <c r="R156" i="11"/>
  <c r="J156" i="11"/>
  <c r="T155" i="11"/>
  <c r="N155" i="11"/>
  <c r="S154" i="11"/>
  <c r="R154" i="11"/>
  <c r="D154" i="11"/>
  <c r="S153" i="11"/>
  <c r="R153" i="11"/>
  <c r="S152" i="11"/>
  <c r="R152" i="11"/>
  <c r="S151" i="11"/>
  <c r="R151" i="11"/>
  <c r="AD150" i="11"/>
  <c r="AO150" i="11" s="1"/>
  <c r="K150" i="11" s="1"/>
  <c r="Y150" i="11"/>
  <c r="S150" i="11"/>
  <c r="R150" i="11"/>
  <c r="J150" i="11"/>
  <c r="L150" i="11" s="1"/>
  <c r="T149" i="11"/>
  <c r="N149" i="11"/>
  <c r="S148" i="11"/>
  <c r="R148" i="11"/>
  <c r="S147" i="11"/>
  <c r="R147" i="11"/>
  <c r="S146" i="11"/>
  <c r="R146" i="11"/>
  <c r="S145" i="11"/>
  <c r="R145" i="11"/>
  <c r="AD144" i="11"/>
  <c r="AO144" i="11" s="1"/>
  <c r="K144" i="11" s="1"/>
  <c r="Y144" i="11"/>
  <c r="S144" i="11"/>
  <c r="R144" i="11"/>
  <c r="J144" i="11"/>
  <c r="L144" i="11" s="1"/>
  <c r="T143" i="11"/>
  <c r="N143" i="11"/>
  <c r="S142" i="11"/>
  <c r="R142" i="11"/>
  <c r="S141" i="11"/>
  <c r="R141" i="11"/>
  <c r="S140" i="11"/>
  <c r="R140" i="11"/>
  <c r="S139" i="11"/>
  <c r="R139" i="11"/>
  <c r="AD138" i="11"/>
  <c r="AO138" i="11" s="1"/>
  <c r="K138" i="11" s="1"/>
  <c r="Y138" i="11"/>
  <c r="S138" i="11"/>
  <c r="R138" i="11"/>
  <c r="J138" i="11"/>
  <c r="L138" i="11" s="1"/>
  <c r="T137" i="11"/>
  <c r="N137" i="11"/>
  <c r="S136" i="11"/>
  <c r="R136" i="11"/>
  <c r="S135" i="11"/>
  <c r="R135" i="11"/>
  <c r="S134" i="11"/>
  <c r="R134" i="11"/>
  <c r="S133" i="11"/>
  <c r="R133" i="11"/>
  <c r="AD132" i="11"/>
  <c r="AO132" i="11" s="1"/>
  <c r="K132" i="11" s="1"/>
  <c r="Y132" i="11"/>
  <c r="S132" i="11"/>
  <c r="R132" i="11"/>
  <c r="J132" i="11"/>
  <c r="L132" i="11" s="1"/>
  <c r="T131" i="11"/>
  <c r="N131" i="11"/>
  <c r="S130" i="11"/>
  <c r="R130" i="11"/>
  <c r="S129" i="11"/>
  <c r="R129" i="11"/>
  <c r="S128" i="11"/>
  <c r="R128" i="11"/>
  <c r="S127" i="11"/>
  <c r="R127" i="11"/>
  <c r="AD126" i="11"/>
  <c r="AO126" i="11" s="1"/>
  <c r="K126" i="11" s="1"/>
  <c r="Y126" i="11"/>
  <c r="S126" i="11"/>
  <c r="R126" i="11"/>
  <c r="J126" i="11"/>
  <c r="T125" i="11"/>
  <c r="N125" i="11"/>
  <c r="S124" i="11"/>
  <c r="R124" i="11"/>
  <c r="S123" i="11"/>
  <c r="R123" i="11"/>
  <c r="S122" i="11"/>
  <c r="R122" i="11"/>
  <c r="S121" i="11"/>
  <c r="R121" i="11"/>
  <c r="AD120" i="11"/>
  <c r="AO120" i="11" s="1"/>
  <c r="K120" i="11" s="1"/>
  <c r="Y120" i="11"/>
  <c r="S120" i="11"/>
  <c r="R120" i="11"/>
  <c r="J120" i="11"/>
  <c r="L120" i="11" s="1"/>
  <c r="T119" i="11"/>
  <c r="N119" i="11"/>
  <c r="S118" i="11"/>
  <c r="R118" i="11"/>
  <c r="S117" i="11"/>
  <c r="R117" i="11"/>
  <c r="S116" i="11"/>
  <c r="R116" i="11"/>
  <c r="S115" i="11"/>
  <c r="R115" i="11"/>
  <c r="AD114" i="11"/>
  <c r="AO114" i="11" s="1"/>
  <c r="K114" i="11" s="1"/>
  <c r="Y114" i="11"/>
  <c r="S114" i="11"/>
  <c r="R114" i="11"/>
  <c r="J114" i="11"/>
  <c r="T113" i="11"/>
  <c r="N113" i="11"/>
  <c r="S112" i="11"/>
  <c r="R112" i="11"/>
  <c r="S111" i="11"/>
  <c r="R111" i="11"/>
  <c r="S110" i="11"/>
  <c r="R110" i="11"/>
  <c r="S109" i="11"/>
  <c r="R109" i="11"/>
  <c r="AD108" i="11"/>
  <c r="AO108" i="11" s="1"/>
  <c r="K108" i="11" s="1"/>
  <c r="Y108" i="11"/>
  <c r="S108" i="11"/>
  <c r="R108" i="11"/>
  <c r="J108" i="11"/>
  <c r="T107" i="11"/>
  <c r="N107" i="11"/>
  <c r="S106" i="11"/>
  <c r="R106" i="11"/>
  <c r="S105" i="11"/>
  <c r="R105" i="11"/>
  <c r="S104" i="11"/>
  <c r="R104" i="11"/>
  <c r="S103" i="11"/>
  <c r="R103" i="11"/>
  <c r="AD102" i="11"/>
  <c r="AO102" i="11" s="1"/>
  <c r="K102" i="11" s="1"/>
  <c r="Y102" i="11"/>
  <c r="S102" i="11"/>
  <c r="R102" i="11"/>
  <c r="J102" i="11"/>
  <c r="L102" i="11" s="1"/>
  <c r="T101" i="11"/>
  <c r="N101" i="11"/>
  <c r="S100" i="11"/>
  <c r="R100" i="11"/>
  <c r="S99" i="11"/>
  <c r="R99" i="11"/>
  <c r="S98" i="11"/>
  <c r="R98" i="11"/>
  <c r="S97" i="11"/>
  <c r="R97" i="11"/>
  <c r="AD96" i="11"/>
  <c r="AO96" i="11" s="1"/>
  <c r="K96" i="11" s="1"/>
  <c r="Y96" i="11"/>
  <c r="S96" i="11"/>
  <c r="R96" i="11"/>
  <c r="J96" i="11"/>
  <c r="T95" i="11"/>
  <c r="N95" i="11"/>
  <c r="S94" i="11"/>
  <c r="R94" i="11"/>
  <c r="S93" i="11"/>
  <c r="R93" i="11"/>
  <c r="S92" i="11"/>
  <c r="R92" i="11"/>
  <c r="S91" i="11"/>
  <c r="R91" i="11"/>
  <c r="AD90" i="11"/>
  <c r="AO90" i="11" s="1"/>
  <c r="K90" i="11" s="1"/>
  <c r="Y90" i="11"/>
  <c r="S90" i="11"/>
  <c r="R90" i="11"/>
  <c r="J90" i="11"/>
  <c r="L90" i="11" s="1"/>
  <c r="T89" i="11"/>
  <c r="N89" i="11"/>
  <c r="S88" i="11"/>
  <c r="R88" i="11"/>
  <c r="S87" i="11"/>
  <c r="R87" i="11"/>
  <c r="S86" i="11"/>
  <c r="R86" i="11"/>
  <c r="S85" i="11"/>
  <c r="R85" i="11"/>
  <c r="AD84" i="11"/>
  <c r="AO84" i="11" s="1"/>
  <c r="K84" i="11" s="1"/>
  <c r="Y84" i="11"/>
  <c r="S84" i="11"/>
  <c r="R84" i="11"/>
  <c r="J84" i="11"/>
  <c r="L84" i="11" s="1"/>
  <c r="T83" i="11"/>
  <c r="N83" i="11"/>
  <c r="S82" i="11"/>
  <c r="R82" i="11"/>
  <c r="S81" i="11"/>
  <c r="R81" i="11"/>
  <c r="S80" i="11"/>
  <c r="R80" i="11"/>
  <c r="S79" i="11"/>
  <c r="R79" i="11"/>
  <c r="AD78" i="11"/>
  <c r="AO78" i="11" s="1"/>
  <c r="K78" i="11" s="1"/>
  <c r="Y78" i="11"/>
  <c r="S78" i="11"/>
  <c r="R78" i="11"/>
  <c r="J78" i="11"/>
  <c r="L78" i="11" s="1"/>
  <c r="T77" i="11"/>
  <c r="N77" i="11"/>
  <c r="S76" i="11"/>
  <c r="R76" i="11"/>
  <c r="S75" i="11"/>
  <c r="R75" i="11"/>
  <c r="S74" i="11"/>
  <c r="R74" i="11"/>
  <c r="S73" i="11"/>
  <c r="R73" i="11"/>
  <c r="AD72" i="11"/>
  <c r="AO72" i="11" s="1"/>
  <c r="K72" i="11" s="1"/>
  <c r="Y72" i="11"/>
  <c r="S72" i="11"/>
  <c r="R72" i="11"/>
  <c r="J72" i="11"/>
  <c r="L72" i="11" s="1"/>
  <c r="T71" i="11"/>
  <c r="N71" i="11"/>
  <c r="S70" i="11"/>
  <c r="R70" i="11"/>
  <c r="S69" i="11"/>
  <c r="R69" i="11"/>
  <c r="S68" i="11"/>
  <c r="R68" i="11"/>
  <c r="S67" i="11"/>
  <c r="R67" i="11"/>
  <c r="AD66" i="11"/>
  <c r="AO66" i="11" s="1"/>
  <c r="K66" i="11" s="1"/>
  <c r="Y66" i="11"/>
  <c r="S66" i="11"/>
  <c r="R66" i="11"/>
  <c r="J66" i="11"/>
  <c r="L66" i="11" s="1"/>
  <c r="T65" i="11"/>
  <c r="N65" i="11"/>
  <c r="S64" i="11"/>
  <c r="R64" i="11"/>
  <c r="S63" i="11"/>
  <c r="R63" i="11"/>
  <c r="S62" i="11"/>
  <c r="R62" i="11"/>
  <c r="S61" i="11"/>
  <c r="R61" i="11"/>
  <c r="AD60" i="11"/>
  <c r="AO60" i="11" s="1"/>
  <c r="K60" i="11" s="1"/>
  <c r="Y60" i="11"/>
  <c r="S60" i="11"/>
  <c r="R60" i="11"/>
  <c r="J60" i="11"/>
  <c r="T59" i="11"/>
  <c r="N59" i="11"/>
  <c r="S58" i="11"/>
  <c r="R58" i="11"/>
  <c r="S57" i="11"/>
  <c r="R57" i="11"/>
  <c r="S56" i="11"/>
  <c r="R56" i="11"/>
  <c r="S55" i="11"/>
  <c r="R55" i="11"/>
  <c r="AD54" i="11"/>
  <c r="AO54" i="11" s="1"/>
  <c r="K54" i="11" s="1"/>
  <c r="Y54" i="11"/>
  <c r="S54" i="11"/>
  <c r="R54" i="11"/>
  <c r="J54" i="11"/>
  <c r="L54" i="11" s="1"/>
  <c r="T53" i="11"/>
  <c r="N53" i="11"/>
  <c r="S52" i="11"/>
  <c r="R52" i="11"/>
  <c r="S51" i="11"/>
  <c r="R51" i="11"/>
  <c r="S50" i="11"/>
  <c r="R50" i="11"/>
  <c r="S49" i="11"/>
  <c r="R49" i="11"/>
  <c r="AD48" i="11"/>
  <c r="AO48" i="11" s="1"/>
  <c r="K48" i="11" s="1"/>
  <c r="Y48" i="11"/>
  <c r="S48" i="11"/>
  <c r="R48" i="11"/>
  <c r="J48" i="11"/>
  <c r="L48" i="11" s="1"/>
  <c r="T47" i="11"/>
  <c r="N47" i="11"/>
  <c r="AD42" i="11"/>
  <c r="AO42" i="11" s="1"/>
  <c r="K42" i="11" s="1"/>
  <c r="Y42" i="11"/>
  <c r="J42" i="11"/>
  <c r="T41" i="11"/>
  <c r="N41" i="11"/>
  <c r="S40" i="11"/>
  <c r="R40" i="11"/>
  <c r="S39" i="11"/>
  <c r="R39" i="11"/>
  <c r="S38" i="11"/>
  <c r="R38" i="11"/>
  <c r="S37" i="11"/>
  <c r="R37" i="11"/>
  <c r="AD36" i="11"/>
  <c r="AO36" i="11" s="1"/>
  <c r="K36" i="11" s="1"/>
  <c r="Y36" i="11"/>
  <c r="S36" i="11"/>
  <c r="R36" i="11"/>
  <c r="J36" i="11"/>
  <c r="L36" i="11" s="1"/>
  <c r="T35" i="11"/>
  <c r="N35" i="11"/>
  <c r="S34" i="11"/>
  <c r="R34" i="11"/>
  <c r="S33" i="11"/>
  <c r="R33" i="11"/>
  <c r="S32" i="11"/>
  <c r="R32" i="11"/>
  <c r="S31" i="11"/>
  <c r="R31" i="11"/>
  <c r="AD30" i="11"/>
  <c r="AO30" i="11" s="1"/>
  <c r="K30" i="11" s="1"/>
  <c r="Y30" i="11"/>
  <c r="S30" i="11"/>
  <c r="R30" i="11"/>
  <c r="J30" i="11"/>
  <c r="L30" i="11" s="1"/>
  <c r="T29" i="11"/>
  <c r="N29" i="11"/>
  <c r="S28" i="11"/>
  <c r="R28" i="11"/>
  <c r="S27" i="11"/>
  <c r="R27" i="11"/>
  <c r="S26" i="11"/>
  <c r="R26" i="11"/>
  <c r="S25" i="11"/>
  <c r="R25" i="11"/>
  <c r="AD24" i="11"/>
  <c r="AO24" i="11" s="1"/>
  <c r="K24" i="11" s="1"/>
  <c r="Y24" i="11"/>
  <c r="S24" i="11"/>
  <c r="R24" i="11"/>
  <c r="J24" i="11"/>
  <c r="L24" i="11" s="1"/>
  <c r="T23" i="11"/>
  <c r="N23" i="11"/>
  <c r="S22" i="11"/>
  <c r="R22" i="11"/>
  <c r="S21" i="11"/>
  <c r="R21" i="11"/>
  <c r="S20" i="11"/>
  <c r="R20" i="11"/>
  <c r="S19" i="11"/>
  <c r="R19" i="11"/>
  <c r="AD18" i="11"/>
  <c r="AO18" i="11" s="1"/>
  <c r="K18" i="11" s="1"/>
  <c r="Y18" i="11"/>
  <c r="S18" i="11"/>
  <c r="R18" i="11"/>
  <c r="J18" i="11"/>
  <c r="T17" i="11"/>
  <c r="N17" i="11"/>
  <c r="S16" i="11"/>
  <c r="R16" i="11"/>
  <c r="S15" i="11"/>
  <c r="R15" i="11"/>
  <c r="S14" i="11"/>
  <c r="R14" i="11"/>
  <c r="S13" i="11"/>
  <c r="R13" i="11"/>
  <c r="AD12" i="11"/>
  <c r="AO12" i="11" s="1"/>
  <c r="K12" i="11" s="1"/>
  <c r="Y12" i="11"/>
  <c r="S12" i="11"/>
  <c r="R12" i="11"/>
  <c r="J12" i="11"/>
  <c r="L12" i="11" s="1"/>
  <c r="A12" i="11"/>
  <c r="A18" i="11" s="1"/>
  <c r="A24" i="11" s="1"/>
  <c r="A30" i="11" s="1"/>
  <c r="A36" i="11" s="1"/>
  <c r="A42" i="11" s="1"/>
  <c r="A48" i="11" s="1"/>
  <c r="A54" i="11" s="1"/>
  <c r="A60" i="11" s="1"/>
  <c r="A66" i="11" s="1"/>
  <c r="A72" i="11" s="1"/>
  <c r="A78" i="11" s="1"/>
  <c r="A84" i="11" s="1"/>
  <c r="A90" i="11" s="1"/>
  <c r="A96" i="11" s="1"/>
  <c r="A102" i="11" s="1"/>
  <c r="A108" i="11" s="1"/>
  <c r="A114" i="11" s="1"/>
  <c r="A120" i="11" s="1"/>
  <c r="A126" i="11" s="1"/>
  <c r="A132" i="11" s="1"/>
  <c r="A138" i="11" s="1"/>
  <c r="A144" i="11" s="1"/>
  <c r="A150" i="11" s="1"/>
  <c r="A156" i="11" s="1"/>
  <c r="A162" i="11" s="1"/>
  <c r="A168" i="11" s="1"/>
  <c r="A174" i="11" s="1"/>
  <c r="A180" i="11" s="1"/>
  <c r="A186" i="11" s="1"/>
  <c r="A192" i="11" s="1"/>
  <c r="A198" i="11" s="1"/>
  <c r="A204" i="11" s="1"/>
  <c r="A210" i="11" s="1"/>
  <c r="A216" i="11" s="1"/>
  <c r="T11" i="11"/>
  <c r="N11" i="11"/>
  <c r="S10" i="11"/>
  <c r="R10" i="11"/>
  <c r="S9" i="11"/>
  <c r="R9" i="11"/>
  <c r="S8" i="11"/>
  <c r="R8" i="11"/>
  <c r="S7" i="11"/>
  <c r="R7" i="11"/>
  <c r="AD6" i="11"/>
  <c r="AO6" i="11" s="1"/>
  <c r="K6" i="11" s="1"/>
  <c r="Y6" i="11"/>
  <c r="S6" i="11"/>
  <c r="R6" i="11"/>
  <c r="J6" i="11"/>
  <c r="L6" i="11" s="1"/>
  <c r="AQ380" i="10"/>
  <c r="Y380" i="10"/>
  <c r="N380" i="10"/>
  <c r="K380" i="10"/>
  <c r="J380" i="10"/>
  <c r="L380" i="10" s="1"/>
  <c r="AQ379" i="10"/>
  <c r="Y379" i="10"/>
  <c r="N379" i="10"/>
  <c r="K379" i="10"/>
  <c r="J379" i="10"/>
  <c r="L379" i="10" s="1"/>
  <c r="A379" i="10"/>
  <c r="A380" i="10" s="1"/>
  <c r="AQ378" i="10"/>
  <c r="Y378" i="10"/>
  <c r="N378" i="10"/>
  <c r="K378" i="10"/>
  <c r="J378" i="10"/>
  <c r="L378" i="10" s="1"/>
  <c r="AD372" i="10"/>
  <c r="AO372" i="10" s="1"/>
  <c r="K372" i="10" s="1"/>
  <c r="S372" i="10"/>
  <c r="R372" i="10"/>
  <c r="J372" i="10"/>
  <c r="L372" i="10" s="1"/>
  <c r="AD371" i="10"/>
  <c r="AO371" i="10" s="1"/>
  <c r="K371" i="10" s="1"/>
  <c r="S371" i="10"/>
  <c r="R371" i="10"/>
  <c r="J371" i="10"/>
  <c r="L371" i="10" s="1"/>
  <c r="AD370" i="10"/>
  <c r="AO370" i="10" s="1"/>
  <c r="K370" i="10" s="1"/>
  <c r="S370" i="10"/>
  <c r="R370" i="10"/>
  <c r="J370" i="10"/>
  <c r="L370" i="10" s="1"/>
  <c r="AD369" i="10"/>
  <c r="AO369" i="10" s="1"/>
  <c r="K369" i="10" s="1"/>
  <c r="S369" i="10"/>
  <c r="R369" i="10"/>
  <c r="J369" i="10"/>
  <c r="L369" i="10" s="1"/>
  <c r="AD368" i="10"/>
  <c r="AO368" i="10" s="1"/>
  <c r="K368" i="10" s="1"/>
  <c r="S368" i="10"/>
  <c r="R368" i="10"/>
  <c r="J368" i="10"/>
  <c r="L368" i="10" s="1"/>
  <c r="AD367" i="10"/>
  <c r="AO367" i="10" s="1"/>
  <c r="K367" i="10" s="1"/>
  <c r="S367" i="10"/>
  <c r="R367" i="10"/>
  <c r="J367" i="10"/>
  <c r="L367" i="10" s="1"/>
  <c r="AD366" i="10"/>
  <c r="AO366" i="10" s="1"/>
  <c r="K366" i="10" s="1"/>
  <c r="S366" i="10"/>
  <c r="R366" i="10"/>
  <c r="J366" i="10"/>
  <c r="L366" i="10" s="1"/>
  <c r="T365" i="10"/>
  <c r="N365" i="10"/>
  <c r="S364" i="10"/>
  <c r="R364" i="10"/>
  <c r="S363" i="10"/>
  <c r="R363" i="10"/>
  <c r="S362" i="10"/>
  <c r="R362" i="10"/>
  <c r="S360" i="10"/>
  <c r="R360" i="10"/>
  <c r="AD359" i="10"/>
  <c r="AO359" i="10" s="1"/>
  <c r="K359" i="10" s="1"/>
  <c r="Y359" i="10"/>
  <c r="S359" i="10"/>
  <c r="R359" i="10"/>
  <c r="J359" i="10"/>
  <c r="L359" i="10" s="1"/>
  <c r="T358" i="10"/>
  <c r="N358" i="10"/>
  <c r="S357" i="10"/>
  <c r="R357" i="10"/>
  <c r="S356" i="10"/>
  <c r="R356" i="10"/>
  <c r="S355" i="10"/>
  <c r="R355" i="10"/>
  <c r="S353" i="10"/>
  <c r="R353" i="10"/>
  <c r="AD352" i="10"/>
  <c r="AO352" i="10" s="1"/>
  <c r="K352" i="10" s="1"/>
  <c r="Y352" i="10"/>
  <c r="S352" i="10"/>
  <c r="R352" i="10"/>
  <c r="J352" i="10"/>
  <c r="T351" i="10"/>
  <c r="N351" i="10"/>
  <c r="S350" i="10"/>
  <c r="R350" i="10"/>
  <c r="S349" i="10"/>
  <c r="R349" i="10"/>
  <c r="S348" i="10"/>
  <c r="R348" i="10"/>
  <c r="S346" i="10"/>
  <c r="R346" i="10"/>
  <c r="AD345" i="10"/>
  <c r="AO345" i="10" s="1"/>
  <c r="K345" i="10" s="1"/>
  <c r="Y345" i="10"/>
  <c r="S345" i="10"/>
  <c r="R345" i="10"/>
  <c r="J345" i="10"/>
  <c r="L345" i="10" s="1"/>
  <c r="T344" i="10"/>
  <c r="N344" i="10"/>
  <c r="S343" i="10"/>
  <c r="R343" i="10"/>
  <c r="S342" i="10"/>
  <c r="R342" i="10"/>
  <c r="S341" i="10"/>
  <c r="R341" i="10"/>
  <c r="S339" i="10"/>
  <c r="R339" i="10"/>
  <c r="AD338" i="10"/>
  <c r="AO338" i="10" s="1"/>
  <c r="K338" i="10" s="1"/>
  <c r="Y338" i="10"/>
  <c r="S338" i="10"/>
  <c r="R338" i="10"/>
  <c r="J338" i="10"/>
  <c r="L338" i="10" s="1"/>
  <c r="T337" i="10"/>
  <c r="N337" i="10"/>
  <c r="S336" i="10"/>
  <c r="R336" i="10"/>
  <c r="S335" i="10"/>
  <c r="R335" i="10"/>
  <c r="S334" i="10"/>
  <c r="R334" i="10"/>
  <c r="S332" i="10"/>
  <c r="R332" i="10"/>
  <c r="AD331" i="10"/>
  <c r="AO331" i="10" s="1"/>
  <c r="K331" i="10" s="1"/>
  <c r="Y331" i="10"/>
  <c r="S331" i="10"/>
  <c r="R331" i="10"/>
  <c r="J331" i="10"/>
  <c r="L331" i="10" s="1"/>
  <c r="T330" i="10"/>
  <c r="N330" i="10"/>
  <c r="S329" i="10"/>
  <c r="R329" i="10"/>
  <c r="S328" i="10"/>
  <c r="R328" i="10"/>
  <c r="S327" i="10"/>
  <c r="R327" i="10"/>
  <c r="S325" i="10"/>
  <c r="R325" i="10"/>
  <c r="AD324" i="10"/>
  <c r="AO324" i="10" s="1"/>
  <c r="K324" i="10" s="1"/>
  <c r="Y324" i="10"/>
  <c r="S324" i="10"/>
  <c r="R324" i="10"/>
  <c r="J324" i="10"/>
  <c r="L324" i="10" s="1"/>
  <c r="T323" i="10"/>
  <c r="N323" i="10"/>
  <c r="S322" i="10"/>
  <c r="R322" i="10"/>
  <c r="S321" i="10"/>
  <c r="R321" i="10"/>
  <c r="S320" i="10"/>
  <c r="R320" i="10"/>
  <c r="S318" i="10"/>
  <c r="R318" i="10"/>
  <c r="AD317" i="10"/>
  <c r="AO317" i="10" s="1"/>
  <c r="K317" i="10" s="1"/>
  <c r="Y317" i="10"/>
  <c r="S317" i="10"/>
  <c r="R317" i="10"/>
  <c r="J317" i="10"/>
  <c r="L317" i="10" s="1"/>
  <c r="T316" i="10"/>
  <c r="N316" i="10"/>
  <c r="S315" i="10"/>
  <c r="R315" i="10"/>
  <c r="S314" i="10"/>
  <c r="R314" i="10"/>
  <c r="S313" i="10"/>
  <c r="R313" i="10"/>
  <c r="S311" i="10"/>
  <c r="R311" i="10"/>
  <c r="AD310" i="10"/>
  <c r="AO310" i="10" s="1"/>
  <c r="K310" i="10" s="1"/>
  <c r="Y310" i="10"/>
  <c r="S310" i="10"/>
  <c r="R310" i="10"/>
  <c r="J310" i="10"/>
  <c r="L310" i="10" s="1"/>
  <c r="T309" i="10"/>
  <c r="N309" i="10"/>
  <c r="S308" i="10"/>
  <c r="R308" i="10"/>
  <c r="S307" i="10"/>
  <c r="R307" i="10"/>
  <c r="S305" i="10"/>
  <c r="R305" i="10"/>
  <c r="S304" i="10"/>
  <c r="R304" i="10"/>
  <c r="AD303" i="10"/>
  <c r="AO303" i="10" s="1"/>
  <c r="K303" i="10" s="1"/>
  <c r="Y303" i="10"/>
  <c r="S303" i="10"/>
  <c r="R303" i="10"/>
  <c r="J303" i="10"/>
  <c r="L303" i="10" s="1"/>
  <c r="A303" i="10"/>
  <c r="A310" i="10" s="1"/>
  <c r="A317" i="10" s="1"/>
  <c r="A324" i="10" s="1"/>
  <c r="A331" i="10" s="1"/>
  <c r="A338" i="10" s="1"/>
  <c r="A345" i="10" s="1"/>
  <c r="A352" i="10" s="1"/>
  <c r="A359" i="10" s="1"/>
  <c r="A366" i="10" s="1"/>
  <c r="A367" i="10" s="1"/>
  <c r="A368" i="10" s="1"/>
  <c r="A369" i="10" s="1"/>
  <c r="A370" i="10" s="1"/>
  <c r="A371" i="10" s="1"/>
  <c r="A372" i="10" s="1"/>
  <c r="T302" i="10"/>
  <c r="N302" i="10"/>
  <c r="S301" i="10"/>
  <c r="R301" i="10"/>
  <c r="S300" i="10"/>
  <c r="R300" i="10"/>
  <c r="S298" i="10"/>
  <c r="R298" i="10"/>
  <c r="S297" i="10"/>
  <c r="R297" i="10"/>
  <c r="AD296" i="10"/>
  <c r="AO296" i="10" s="1"/>
  <c r="K296" i="10" s="1"/>
  <c r="Y296" i="10"/>
  <c r="S296" i="10"/>
  <c r="R296" i="10"/>
  <c r="J296" i="10"/>
  <c r="L296" i="10" s="1"/>
  <c r="T294" i="10"/>
  <c r="N294" i="10"/>
  <c r="S293" i="10"/>
  <c r="R293" i="10"/>
  <c r="S292" i="10"/>
  <c r="R292" i="10"/>
  <c r="S291" i="10"/>
  <c r="R291" i="10"/>
  <c r="S290" i="10"/>
  <c r="R290" i="10"/>
  <c r="AD289" i="10"/>
  <c r="AO289" i="10" s="1"/>
  <c r="K289" i="10" s="1"/>
  <c r="Y289" i="10"/>
  <c r="S289" i="10"/>
  <c r="R289" i="10"/>
  <c r="J289" i="10"/>
  <c r="L289" i="10" s="1"/>
  <c r="T288" i="10"/>
  <c r="N288" i="10"/>
  <c r="S287" i="10"/>
  <c r="R287" i="10"/>
  <c r="S286" i="10"/>
  <c r="R286" i="10"/>
  <c r="S285" i="10"/>
  <c r="R285" i="10"/>
  <c r="S284" i="10"/>
  <c r="R284" i="10"/>
  <c r="AD283" i="10"/>
  <c r="AO283" i="10" s="1"/>
  <c r="K283" i="10" s="1"/>
  <c r="Y283" i="10"/>
  <c r="S283" i="10"/>
  <c r="R283" i="10"/>
  <c r="J283" i="10"/>
  <c r="L283" i="10" s="1"/>
  <c r="T282" i="10"/>
  <c r="N282" i="10"/>
  <c r="S281" i="10"/>
  <c r="R281" i="10"/>
  <c r="S280" i="10"/>
  <c r="R280" i="10"/>
  <c r="S279" i="10"/>
  <c r="R279" i="10"/>
  <c r="S278" i="10"/>
  <c r="R278" i="10"/>
  <c r="AD277" i="10"/>
  <c r="AO277" i="10" s="1"/>
  <c r="K277" i="10" s="1"/>
  <c r="Y277" i="10"/>
  <c r="S277" i="10"/>
  <c r="R277" i="10"/>
  <c r="J277" i="10"/>
  <c r="L277" i="10" s="1"/>
  <c r="T276" i="10"/>
  <c r="N276" i="10"/>
  <c r="S275" i="10"/>
  <c r="R275" i="10"/>
  <c r="S274" i="10"/>
  <c r="R274" i="10"/>
  <c r="S273" i="10"/>
  <c r="R273" i="10"/>
  <c r="S272" i="10"/>
  <c r="R272" i="10"/>
  <c r="AD271" i="10"/>
  <c r="AO271" i="10" s="1"/>
  <c r="K271" i="10" s="1"/>
  <c r="Y271" i="10"/>
  <c r="S271" i="10"/>
  <c r="R271" i="10"/>
  <c r="J271" i="10"/>
  <c r="L271" i="10" s="1"/>
  <c r="T270" i="10"/>
  <c r="N270" i="10"/>
  <c r="S269" i="10"/>
  <c r="R269" i="10"/>
  <c r="S268" i="10"/>
  <c r="R268" i="10"/>
  <c r="S267" i="10"/>
  <c r="R267" i="10"/>
  <c r="S266" i="10"/>
  <c r="R266" i="10"/>
  <c r="AD265" i="10"/>
  <c r="AO265" i="10" s="1"/>
  <c r="K265" i="10" s="1"/>
  <c r="Y265" i="10"/>
  <c r="S265" i="10"/>
  <c r="R265" i="10"/>
  <c r="J265" i="10"/>
  <c r="T264" i="10"/>
  <c r="N264" i="10"/>
  <c r="S263" i="10"/>
  <c r="R263" i="10"/>
  <c r="S262" i="10"/>
  <c r="R262" i="10"/>
  <c r="S261" i="10"/>
  <c r="R261" i="10"/>
  <c r="S260" i="10"/>
  <c r="R260" i="10"/>
  <c r="AD259" i="10"/>
  <c r="AO259" i="10" s="1"/>
  <c r="K259" i="10" s="1"/>
  <c r="Y259" i="10"/>
  <c r="S259" i="10"/>
  <c r="R259" i="10"/>
  <c r="J259" i="10"/>
  <c r="L259" i="10" s="1"/>
  <c r="T258" i="10"/>
  <c r="N258" i="10"/>
  <c r="S257" i="10"/>
  <c r="R257" i="10"/>
  <c r="S256" i="10"/>
  <c r="R256" i="10"/>
  <c r="S255" i="10"/>
  <c r="R255" i="10"/>
  <c r="S254" i="10"/>
  <c r="R254" i="10"/>
  <c r="AD253" i="10"/>
  <c r="AO253" i="10" s="1"/>
  <c r="K253" i="10" s="1"/>
  <c r="Y253" i="10"/>
  <c r="S253" i="10"/>
  <c r="R253" i="10"/>
  <c r="J253" i="10"/>
  <c r="L253" i="10" s="1"/>
  <c r="T252" i="10"/>
  <c r="N252" i="10"/>
  <c r="S251" i="10"/>
  <c r="R251" i="10"/>
  <c r="S250" i="10"/>
  <c r="R250" i="10"/>
  <c r="S249" i="10"/>
  <c r="R249" i="10"/>
  <c r="S248" i="10"/>
  <c r="R248" i="10"/>
  <c r="AD247" i="10"/>
  <c r="AO247" i="10" s="1"/>
  <c r="K247" i="10" s="1"/>
  <c r="Y247" i="10"/>
  <c r="S247" i="10"/>
  <c r="R247" i="10"/>
  <c r="J247" i="10"/>
  <c r="L247" i="10" s="1"/>
  <c r="T246" i="10"/>
  <c r="N246" i="10"/>
  <c r="S245" i="10"/>
  <c r="R245" i="10"/>
  <c r="S244" i="10"/>
  <c r="R244" i="10"/>
  <c r="S243" i="10"/>
  <c r="R243" i="10"/>
  <c r="S242" i="10"/>
  <c r="R242" i="10"/>
  <c r="AD241" i="10"/>
  <c r="AO241" i="10" s="1"/>
  <c r="K241" i="10" s="1"/>
  <c r="Y241" i="10"/>
  <c r="S241" i="10"/>
  <c r="R241" i="10"/>
  <c r="J241" i="10"/>
  <c r="L241" i="10" s="1"/>
  <c r="T240" i="10"/>
  <c r="N240" i="10"/>
  <c r="S239" i="10"/>
  <c r="R239" i="10"/>
  <c r="S238" i="10"/>
  <c r="R238" i="10"/>
  <c r="S237" i="10"/>
  <c r="R237" i="10"/>
  <c r="S236" i="10"/>
  <c r="R236" i="10"/>
  <c r="AD235" i="10"/>
  <c r="AO235" i="10" s="1"/>
  <c r="K235" i="10" s="1"/>
  <c r="Y235" i="10"/>
  <c r="S235" i="10"/>
  <c r="R235" i="10"/>
  <c r="J235" i="10"/>
  <c r="L235" i="10" s="1"/>
  <c r="T234" i="10"/>
  <c r="N234" i="10"/>
  <c r="S233" i="10"/>
  <c r="R233" i="10"/>
  <c r="S232" i="10"/>
  <c r="R232" i="10"/>
  <c r="S231" i="10"/>
  <c r="R231" i="10"/>
  <c r="S230" i="10"/>
  <c r="R230" i="10"/>
  <c r="AD229" i="10"/>
  <c r="AO229" i="10" s="1"/>
  <c r="K229" i="10" s="1"/>
  <c r="Y229" i="10"/>
  <c r="S229" i="10"/>
  <c r="R229" i="10"/>
  <c r="J229" i="10"/>
  <c r="L229" i="10" s="1"/>
  <c r="A229" i="10"/>
  <c r="A235" i="10" s="1"/>
  <c r="A241" i="10" s="1"/>
  <c r="A247" i="10" s="1"/>
  <c r="A253" i="10" s="1"/>
  <c r="A259" i="10" s="1"/>
  <c r="A265" i="10" s="1"/>
  <c r="A271" i="10" s="1"/>
  <c r="A277" i="10" s="1"/>
  <c r="A283" i="10" s="1"/>
  <c r="A289" i="10" s="1"/>
  <c r="T228" i="10"/>
  <c r="N228" i="10"/>
  <c r="S227" i="10"/>
  <c r="R227" i="10"/>
  <c r="S226" i="10"/>
  <c r="R226" i="10"/>
  <c r="S225" i="10"/>
  <c r="R225" i="10"/>
  <c r="S224" i="10"/>
  <c r="R224" i="10"/>
  <c r="AD223" i="10"/>
  <c r="AO223" i="10" s="1"/>
  <c r="K223" i="10" s="1"/>
  <c r="Y223" i="10"/>
  <c r="S223" i="10"/>
  <c r="R223" i="10"/>
  <c r="J223" i="10"/>
  <c r="T221" i="10"/>
  <c r="N221" i="10"/>
  <c r="S220" i="10"/>
  <c r="R220" i="10"/>
  <c r="S219" i="10"/>
  <c r="R219" i="10"/>
  <c r="S218" i="10"/>
  <c r="R218" i="10"/>
  <c r="S217" i="10"/>
  <c r="R217" i="10"/>
  <c r="AD216" i="10"/>
  <c r="AO216" i="10" s="1"/>
  <c r="K216" i="10" s="1"/>
  <c r="Y216" i="10"/>
  <c r="S216" i="10"/>
  <c r="R216" i="10"/>
  <c r="J216" i="10"/>
  <c r="L216" i="10" s="1"/>
  <c r="T215" i="10"/>
  <c r="N215" i="10"/>
  <c r="S214" i="10"/>
  <c r="R214" i="10"/>
  <c r="S213" i="10"/>
  <c r="R213" i="10"/>
  <c r="S212" i="10"/>
  <c r="R212" i="10"/>
  <c r="S211" i="10"/>
  <c r="R211" i="10"/>
  <c r="AD210" i="10"/>
  <c r="AO210" i="10" s="1"/>
  <c r="K210" i="10" s="1"/>
  <c r="Y210" i="10"/>
  <c r="S210" i="10"/>
  <c r="R210" i="10"/>
  <c r="J210" i="10"/>
  <c r="L210" i="10" s="1"/>
  <c r="T209" i="10"/>
  <c r="N209" i="10"/>
  <c r="S208" i="10"/>
  <c r="R208" i="10"/>
  <c r="S207" i="10"/>
  <c r="R207" i="10"/>
  <c r="S206" i="10"/>
  <c r="R206" i="10"/>
  <c r="S205" i="10"/>
  <c r="R205" i="10"/>
  <c r="AD204" i="10"/>
  <c r="AO204" i="10" s="1"/>
  <c r="K204" i="10" s="1"/>
  <c r="Y204" i="10"/>
  <c r="S204" i="10"/>
  <c r="R204" i="10"/>
  <c r="J204" i="10"/>
  <c r="L204" i="10" s="1"/>
  <c r="T203" i="10"/>
  <c r="N203" i="10"/>
  <c r="S202" i="10"/>
  <c r="R202" i="10"/>
  <c r="S201" i="10"/>
  <c r="R201" i="10"/>
  <c r="S200" i="10"/>
  <c r="R200" i="10"/>
  <c r="S199" i="10"/>
  <c r="R199" i="10"/>
  <c r="AD198" i="10"/>
  <c r="AO198" i="10" s="1"/>
  <c r="K198" i="10" s="1"/>
  <c r="Y198" i="10"/>
  <c r="S198" i="10"/>
  <c r="R198" i="10"/>
  <c r="J198" i="10"/>
  <c r="L198" i="10" s="1"/>
  <c r="T197" i="10"/>
  <c r="N197" i="10"/>
  <c r="S196" i="10"/>
  <c r="R196" i="10"/>
  <c r="S195" i="10"/>
  <c r="R195" i="10"/>
  <c r="S194" i="10"/>
  <c r="R194" i="10"/>
  <c r="S193" i="10"/>
  <c r="R193" i="10"/>
  <c r="AD192" i="10"/>
  <c r="AO192" i="10" s="1"/>
  <c r="K192" i="10" s="1"/>
  <c r="Y192" i="10"/>
  <c r="S192" i="10"/>
  <c r="R192" i="10"/>
  <c r="J192" i="10"/>
  <c r="L192" i="10" s="1"/>
  <c r="T191" i="10"/>
  <c r="N191" i="10"/>
  <c r="S190" i="10"/>
  <c r="R190" i="10"/>
  <c r="S189" i="10"/>
  <c r="R189" i="10"/>
  <c r="S188" i="10"/>
  <c r="R188" i="10"/>
  <c r="S187" i="10"/>
  <c r="R187" i="10"/>
  <c r="AD186" i="10"/>
  <c r="AO186" i="10" s="1"/>
  <c r="K186" i="10" s="1"/>
  <c r="Y186" i="10"/>
  <c r="S186" i="10"/>
  <c r="R186" i="10"/>
  <c r="J186" i="10"/>
  <c r="L186" i="10" s="1"/>
  <c r="T185" i="10"/>
  <c r="N185" i="10"/>
  <c r="S184" i="10"/>
  <c r="R184" i="10"/>
  <c r="S183" i="10"/>
  <c r="R183" i="10"/>
  <c r="S182" i="10"/>
  <c r="R182" i="10"/>
  <c r="S181" i="10"/>
  <c r="R181" i="10"/>
  <c r="AD180" i="10"/>
  <c r="AO180" i="10" s="1"/>
  <c r="K180" i="10" s="1"/>
  <c r="Y180" i="10"/>
  <c r="S180" i="10"/>
  <c r="R180" i="10"/>
  <c r="J180" i="10"/>
  <c r="L180" i="10" s="1"/>
  <c r="T179" i="10"/>
  <c r="N179" i="10"/>
  <c r="S178" i="10"/>
  <c r="R178" i="10"/>
  <c r="S177" i="10"/>
  <c r="R177" i="10"/>
  <c r="S176" i="10"/>
  <c r="R176" i="10"/>
  <c r="S175" i="10"/>
  <c r="R175" i="10"/>
  <c r="AD174" i="10"/>
  <c r="AO174" i="10" s="1"/>
  <c r="K174" i="10" s="1"/>
  <c r="Y174" i="10"/>
  <c r="S174" i="10"/>
  <c r="R174" i="10"/>
  <c r="J174" i="10"/>
  <c r="L174" i="10" s="1"/>
  <c r="T173" i="10"/>
  <c r="N173" i="10"/>
  <c r="S172" i="10"/>
  <c r="R172" i="10"/>
  <c r="S171" i="10"/>
  <c r="R171" i="10"/>
  <c r="S170" i="10"/>
  <c r="R170" i="10"/>
  <c r="S169" i="10"/>
  <c r="R169" i="10"/>
  <c r="AD168" i="10"/>
  <c r="AO168" i="10" s="1"/>
  <c r="K168" i="10" s="1"/>
  <c r="Y168" i="10"/>
  <c r="S168" i="10"/>
  <c r="R168" i="10"/>
  <c r="J168" i="10"/>
  <c r="L168" i="10" s="1"/>
  <c r="T167" i="10"/>
  <c r="N167" i="10"/>
  <c r="S166" i="10"/>
  <c r="R166" i="10"/>
  <c r="S165" i="10"/>
  <c r="R165" i="10"/>
  <c r="S164" i="10"/>
  <c r="R164" i="10"/>
  <c r="S163" i="10"/>
  <c r="R163" i="10"/>
  <c r="AD162" i="10"/>
  <c r="AO162" i="10" s="1"/>
  <c r="K162" i="10" s="1"/>
  <c r="Y162" i="10"/>
  <c r="S162" i="10"/>
  <c r="R162" i="10"/>
  <c r="J162" i="10"/>
  <c r="L162" i="10" s="1"/>
  <c r="T161" i="10"/>
  <c r="N161" i="10"/>
  <c r="S160" i="10"/>
  <c r="R160" i="10"/>
  <c r="D160" i="10"/>
  <c r="S159" i="10"/>
  <c r="R159" i="10"/>
  <c r="S158" i="10"/>
  <c r="R158" i="10"/>
  <c r="S157" i="10"/>
  <c r="R157" i="10"/>
  <c r="AD156" i="10"/>
  <c r="AO156" i="10" s="1"/>
  <c r="K156" i="10" s="1"/>
  <c r="Y156" i="10"/>
  <c r="S156" i="10"/>
  <c r="R156" i="10"/>
  <c r="J156" i="10"/>
  <c r="T155" i="10"/>
  <c r="N155" i="10"/>
  <c r="S154" i="10"/>
  <c r="R154" i="10"/>
  <c r="D154" i="10"/>
  <c r="S153" i="10"/>
  <c r="R153" i="10"/>
  <c r="S152" i="10"/>
  <c r="R152" i="10"/>
  <c r="S151" i="10"/>
  <c r="R151" i="10"/>
  <c r="AD150" i="10"/>
  <c r="AO150" i="10" s="1"/>
  <c r="K150" i="10" s="1"/>
  <c r="Y150" i="10"/>
  <c r="S150" i="10"/>
  <c r="R150" i="10"/>
  <c r="J150" i="10"/>
  <c r="L150" i="10" s="1"/>
  <c r="T149" i="10"/>
  <c r="N149" i="10"/>
  <c r="S148" i="10"/>
  <c r="R148" i="10"/>
  <c r="S147" i="10"/>
  <c r="R147" i="10"/>
  <c r="S146" i="10"/>
  <c r="R146" i="10"/>
  <c r="S145" i="10"/>
  <c r="R145" i="10"/>
  <c r="AD144" i="10"/>
  <c r="AO144" i="10" s="1"/>
  <c r="K144" i="10" s="1"/>
  <c r="Y144" i="10"/>
  <c r="S144" i="10"/>
  <c r="R144" i="10"/>
  <c r="J144" i="10"/>
  <c r="L144" i="10" s="1"/>
  <c r="T143" i="10"/>
  <c r="N143" i="10"/>
  <c r="S142" i="10"/>
  <c r="R142" i="10"/>
  <c r="S141" i="10"/>
  <c r="R141" i="10"/>
  <c r="S140" i="10"/>
  <c r="R140" i="10"/>
  <c r="S139" i="10"/>
  <c r="R139" i="10"/>
  <c r="AD138" i="10"/>
  <c r="AO138" i="10" s="1"/>
  <c r="K138" i="10" s="1"/>
  <c r="Y138" i="10"/>
  <c r="S138" i="10"/>
  <c r="R138" i="10"/>
  <c r="J138" i="10"/>
  <c r="T137" i="10"/>
  <c r="N137" i="10"/>
  <c r="S136" i="10"/>
  <c r="R136" i="10"/>
  <c r="S135" i="10"/>
  <c r="R135" i="10"/>
  <c r="S134" i="10"/>
  <c r="R134" i="10"/>
  <c r="S133" i="10"/>
  <c r="R133" i="10"/>
  <c r="AD132" i="10"/>
  <c r="AO132" i="10" s="1"/>
  <c r="K132" i="10" s="1"/>
  <c r="Y132" i="10"/>
  <c r="S132" i="10"/>
  <c r="R132" i="10"/>
  <c r="J132" i="10"/>
  <c r="T131" i="10"/>
  <c r="N131" i="10"/>
  <c r="S130" i="10"/>
  <c r="R130" i="10"/>
  <c r="S129" i="10"/>
  <c r="R129" i="10"/>
  <c r="S128" i="10"/>
  <c r="R128" i="10"/>
  <c r="S127" i="10"/>
  <c r="R127" i="10"/>
  <c r="AD126" i="10"/>
  <c r="AO126" i="10" s="1"/>
  <c r="K126" i="10" s="1"/>
  <c r="Y126" i="10"/>
  <c r="S126" i="10"/>
  <c r="R126" i="10"/>
  <c r="J126" i="10"/>
  <c r="T125" i="10"/>
  <c r="N125" i="10"/>
  <c r="S124" i="10"/>
  <c r="R124" i="10"/>
  <c r="S123" i="10"/>
  <c r="R123" i="10"/>
  <c r="S122" i="10"/>
  <c r="R122" i="10"/>
  <c r="S121" i="10"/>
  <c r="R121" i="10"/>
  <c r="AD120" i="10"/>
  <c r="AO120" i="10" s="1"/>
  <c r="K120" i="10" s="1"/>
  <c r="Y120" i="10"/>
  <c r="S120" i="10"/>
  <c r="R120" i="10"/>
  <c r="J120" i="10"/>
  <c r="T119" i="10"/>
  <c r="N119" i="10"/>
  <c r="S118" i="10"/>
  <c r="R118" i="10"/>
  <c r="S117" i="10"/>
  <c r="R117" i="10"/>
  <c r="S116" i="10"/>
  <c r="R116" i="10"/>
  <c r="S115" i="10"/>
  <c r="R115" i="10"/>
  <c r="AD114" i="10"/>
  <c r="AO114" i="10" s="1"/>
  <c r="K114" i="10" s="1"/>
  <c r="Y114" i="10"/>
  <c r="S114" i="10"/>
  <c r="R114" i="10"/>
  <c r="J114" i="10"/>
  <c r="T113" i="10"/>
  <c r="N113" i="10"/>
  <c r="S112" i="10"/>
  <c r="R112" i="10"/>
  <c r="S111" i="10"/>
  <c r="R111" i="10"/>
  <c r="S110" i="10"/>
  <c r="R110" i="10"/>
  <c r="S109" i="10"/>
  <c r="R109" i="10"/>
  <c r="AD108" i="10"/>
  <c r="AO108" i="10" s="1"/>
  <c r="K108" i="10" s="1"/>
  <c r="Y108" i="10"/>
  <c r="S108" i="10"/>
  <c r="R108" i="10"/>
  <c r="J108" i="10"/>
  <c r="T107" i="10"/>
  <c r="N107" i="10"/>
  <c r="S106" i="10"/>
  <c r="R106" i="10"/>
  <c r="S105" i="10"/>
  <c r="R105" i="10"/>
  <c r="S104" i="10"/>
  <c r="R104" i="10"/>
  <c r="S103" i="10"/>
  <c r="R103" i="10"/>
  <c r="AD102" i="10"/>
  <c r="AO102" i="10" s="1"/>
  <c r="K102" i="10" s="1"/>
  <c r="Y102" i="10"/>
  <c r="S102" i="10"/>
  <c r="R102" i="10"/>
  <c r="J102" i="10"/>
  <c r="T101" i="10"/>
  <c r="N101" i="10"/>
  <c r="S100" i="10"/>
  <c r="R100" i="10"/>
  <c r="S99" i="10"/>
  <c r="R99" i="10"/>
  <c r="S98" i="10"/>
  <c r="R98" i="10"/>
  <c r="S97" i="10"/>
  <c r="R97" i="10"/>
  <c r="AD96" i="10"/>
  <c r="AO96" i="10" s="1"/>
  <c r="K96" i="10" s="1"/>
  <c r="Y96" i="10"/>
  <c r="S96" i="10"/>
  <c r="R96" i="10"/>
  <c r="J96" i="10"/>
  <c r="T95" i="10"/>
  <c r="N95" i="10"/>
  <c r="S94" i="10"/>
  <c r="R94" i="10"/>
  <c r="S93" i="10"/>
  <c r="R93" i="10"/>
  <c r="S92" i="10"/>
  <c r="R92" i="10"/>
  <c r="S91" i="10"/>
  <c r="R91" i="10"/>
  <c r="AD90" i="10"/>
  <c r="AO90" i="10" s="1"/>
  <c r="K90" i="10" s="1"/>
  <c r="Y90" i="10"/>
  <c r="S90" i="10"/>
  <c r="R90" i="10"/>
  <c r="J90" i="10"/>
  <c r="L90" i="10" s="1"/>
  <c r="T89" i="10"/>
  <c r="N89" i="10"/>
  <c r="S88" i="10"/>
  <c r="R88" i="10"/>
  <c r="S87" i="10"/>
  <c r="R87" i="10"/>
  <c r="S86" i="10"/>
  <c r="R86" i="10"/>
  <c r="S85" i="10"/>
  <c r="R85" i="10"/>
  <c r="AD84" i="10"/>
  <c r="AO84" i="10" s="1"/>
  <c r="K84" i="10" s="1"/>
  <c r="Y84" i="10"/>
  <c r="S84" i="10"/>
  <c r="R84" i="10"/>
  <c r="J84" i="10"/>
  <c r="T83" i="10"/>
  <c r="N83" i="10"/>
  <c r="S82" i="10"/>
  <c r="R82" i="10"/>
  <c r="S81" i="10"/>
  <c r="R81" i="10"/>
  <c r="S80" i="10"/>
  <c r="R80" i="10"/>
  <c r="S79" i="10"/>
  <c r="R79" i="10"/>
  <c r="AD78" i="10"/>
  <c r="AO78" i="10" s="1"/>
  <c r="K78" i="10" s="1"/>
  <c r="Y78" i="10"/>
  <c r="S78" i="10"/>
  <c r="R78" i="10"/>
  <c r="J78" i="10"/>
  <c r="T77" i="10"/>
  <c r="N77" i="10"/>
  <c r="S76" i="10"/>
  <c r="R76" i="10"/>
  <c r="S75" i="10"/>
  <c r="R75" i="10"/>
  <c r="S74" i="10"/>
  <c r="R74" i="10"/>
  <c r="S73" i="10"/>
  <c r="R73" i="10"/>
  <c r="AD72" i="10"/>
  <c r="AO72" i="10" s="1"/>
  <c r="K72" i="10" s="1"/>
  <c r="Y72" i="10"/>
  <c r="S72" i="10"/>
  <c r="R72" i="10"/>
  <c r="J72" i="10"/>
  <c r="T71" i="10"/>
  <c r="N71" i="10"/>
  <c r="S70" i="10"/>
  <c r="R70" i="10"/>
  <c r="S69" i="10"/>
  <c r="R69" i="10"/>
  <c r="S68" i="10"/>
  <c r="R68" i="10"/>
  <c r="S67" i="10"/>
  <c r="R67" i="10"/>
  <c r="AD66" i="10"/>
  <c r="AO66" i="10" s="1"/>
  <c r="K66" i="10" s="1"/>
  <c r="Y66" i="10"/>
  <c r="S66" i="10"/>
  <c r="R66" i="10"/>
  <c r="J66" i="10"/>
  <c r="L66" i="10" s="1"/>
  <c r="T65" i="10"/>
  <c r="N65" i="10"/>
  <c r="S64" i="10"/>
  <c r="R64" i="10"/>
  <c r="S63" i="10"/>
  <c r="R63" i="10"/>
  <c r="S62" i="10"/>
  <c r="R62" i="10"/>
  <c r="S61" i="10"/>
  <c r="R61" i="10"/>
  <c r="AD60" i="10"/>
  <c r="AO60" i="10" s="1"/>
  <c r="K60" i="10" s="1"/>
  <c r="Y60" i="10"/>
  <c r="S60" i="10"/>
  <c r="R60" i="10"/>
  <c r="J60" i="10"/>
  <c r="T59" i="10"/>
  <c r="N59" i="10"/>
  <c r="S58" i="10"/>
  <c r="R58" i="10"/>
  <c r="S57" i="10"/>
  <c r="R57" i="10"/>
  <c r="S56" i="10"/>
  <c r="R56" i="10"/>
  <c r="S55" i="10"/>
  <c r="R55" i="10"/>
  <c r="AD54" i="10"/>
  <c r="AO54" i="10" s="1"/>
  <c r="K54" i="10" s="1"/>
  <c r="Y54" i="10"/>
  <c r="S54" i="10"/>
  <c r="R54" i="10"/>
  <c r="J54" i="10"/>
  <c r="L54" i="10" s="1"/>
  <c r="T53" i="10"/>
  <c r="N53" i="10"/>
  <c r="S52" i="10"/>
  <c r="R52" i="10"/>
  <c r="S51" i="10"/>
  <c r="R51" i="10"/>
  <c r="S50" i="10"/>
  <c r="R50" i="10"/>
  <c r="S49" i="10"/>
  <c r="R49" i="10"/>
  <c r="AD48" i="10"/>
  <c r="AO48" i="10" s="1"/>
  <c r="K48" i="10" s="1"/>
  <c r="Y48" i="10"/>
  <c r="S48" i="10"/>
  <c r="R48" i="10"/>
  <c r="J48" i="10"/>
  <c r="T47" i="10"/>
  <c r="N47" i="10"/>
  <c r="AD42" i="10"/>
  <c r="AO42" i="10" s="1"/>
  <c r="K42" i="10" s="1"/>
  <c r="Y42" i="10"/>
  <c r="J42" i="10"/>
  <c r="T41" i="10"/>
  <c r="N41" i="10"/>
  <c r="S40" i="10"/>
  <c r="R40" i="10"/>
  <c r="S39" i="10"/>
  <c r="R39" i="10"/>
  <c r="S38" i="10"/>
  <c r="R38" i="10"/>
  <c r="S37" i="10"/>
  <c r="R37" i="10"/>
  <c r="AD36" i="10"/>
  <c r="AO36" i="10" s="1"/>
  <c r="K36" i="10" s="1"/>
  <c r="Y36" i="10"/>
  <c r="S36" i="10"/>
  <c r="R36" i="10"/>
  <c r="J36" i="10"/>
  <c r="T35" i="10"/>
  <c r="N35" i="10"/>
  <c r="S34" i="10"/>
  <c r="R34" i="10"/>
  <c r="S33" i="10"/>
  <c r="R33" i="10"/>
  <c r="S32" i="10"/>
  <c r="R32" i="10"/>
  <c r="S31" i="10"/>
  <c r="R31" i="10"/>
  <c r="AD30" i="10"/>
  <c r="AO30" i="10" s="1"/>
  <c r="K30" i="10" s="1"/>
  <c r="Y30" i="10"/>
  <c r="S30" i="10"/>
  <c r="R30" i="10"/>
  <c r="J30" i="10"/>
  <c r="T29" i="10"/>
  <c r="N29" i="10"/>
  <c r="S28" i="10"/>
  <c r="R28" i="10"/>
  <c r="S27" i="10"/>
  <c r="R27" i="10"/>
  <c r="S26" i="10"/>
  <c r="R26" i="10"/>
  <c r="S25" i="10"/>
  <c r="R25" i="10"/>
  <c r="AD24" i="10"/>
  <c r="AO24" i="10" s="1"/>
  <c r="K24" i="10" s="1"/>
  <c r="Y24" i="10"/>
  <c r="S24" i="10"/>
  <c r="R24" i="10"/>
  <c r="J24" i="10"/>
  <c r="T23" i="10"/>
  <c r="N23" i="10"/>
  <c r="S22" i="10"/>
  <c r="R22" i="10"/>
  <c r="S21" i="10"/>
  <c r="R21" i="10"/>
  <c r="S20" i="10"/>
  <c r="R20" i="10"/>
  <c r="S19" i="10"/>
  <c r="R19" i="10"/>
  <c r="AD18" i="10"/>
  <c r="AO18" i="10" s="1"/>
  <c r="K18" i="10" s="1"/>
  <c r="Y18" i="10"/>
  <c r="S18" i="10"/>
  <c r="R18" i="10"/>
  <c r="J18" i="10"/>
  <c r="T17" i="10"/>
  <c r="N17" i="10"/>
  <c r="S16" i="10"/>
  <c r="R16" i="10"/>
  <c r="S15" i="10"/>
  <c r="R15" i="10"/>
  <c r="S14" i="10"/>
  <c r="R14" i="10"/>
  <c r="S13" i="10"/>
  <c r="R13" i="10"/>
  <c r="AD12" i="10"/>
  <c r="AO12" i="10" s="1"/>
  <c r="K12" i="10" s="1"/>
  <c r="Y12" i="10"/>
  <c r="S12" i="10"/>
  <c r="R12" i="10"/>
  <c r="J12" i="10"/>
  <c r="A12" i="10"/>
  <c r="A18" i="10" s="1"/>
  <c r="A24" i="10" s="1"/>
  <c r="A30" i="10" s="1"/>
  <c r="A36" i="10" s="1"/>
  <c r="A42" i="10" s="1"/>
  <c r="A48" i="10" s="1"/>
  <c r="A54" i="10" s="1"/>
  <c r="A60" i="10" s="1"/>
  <c r="A66" i="10" s="1"/>
  <c r="A72" i="10" s="1"/>
  <c r="A78" i="10" s="1"/>
  <c r="A84" i="10" s="1"/>
  <c r="A90" i="10" s="1"/>
  <c r="A96" i="10" s="1"/>
  <c r="A102" i="10" s="1"/>
  <c r="A108" i="10" s="1"/>
  <c r="A114" i="10" s="1"/>
  <c r="A120" i="10" s="1"/>
  <c r="A126" i="10" s="1"/>
  <c r="A132" i="10" s="1"/>
  <c r="A138" i="10" s="1"/>
  <c r="A144" i="10" s="1"/>
  <c r="A150" i="10" s="1"/>
  <c r="A156" i="10" s="1"/>
  <c r="A162" i="10" s="1"/>
  <c r="A168" i="10" s="1"/>
  <c r="A174" i="10" s="1"/>
  <c r="A180" i="10" s="1"/>
  <c r="A186" i="10" s="1"/>
  <c r="A192" i="10" s="1"/>
  <c r="A198" i="10" s="1"/>
  <c r="A204" i="10" s="1"/>
  <c r="A210" i="10" s="1"/>
  <c r="A216" i="10" s="1"/>
  <c r="T11" i="10"/>
  <c r="N11" i="10"/>
  <c r="S10" i="10"/>
  <c r="R10" i="10"/>
  <c r="S9" i="10"/>
  <c r="R9" i="10"/>
  <c r="S8" i="10"/>
  <c r="R8" i="10"/>
  <c r="S7" i="10"/>
  <c r="R7" i="10"/>
  <c r="AD6" i="10"/>
  <c r="AO6" i="10" s="1"/>
  <c r="K6" i="10" s="1"/>
  <c r="Y6" i="10"/>
  <c r="S6" i="10"/>
  <c r="R6" i="10"/>
  <c r="J6" i="10"/>
  <c r="AQ380" i="9"/>
  <c r="Y380" i="9"/>
  <c r="N380" i="9"/>
  <c r="K380" i="9"/>
  <c r="J380" i="9"/>
  <c r="L380" i="9" s="1"/>
  <c r="AQ379" i="9"/>
  <c r="Y379" i="9"/>
  <c r="N379" i="9"/>
  <c r="K379" i="9"/>
  <c r="J379" i="9"/>
  <c r="L379" i="9" s="1"/>
  <c r="A379" i="9"/>
  <c r="A380" i="9" s="1"/>
  <c r="AQ378" i="9"/>
  <c r="K378" i="9" s="1"/>
  <c r="Y378" i="9"/>
  <c r="N378" i="9"/>
  <c r="J378" i="9"/>
  <c r="AD372" i="9"/>
  <c r="AO372" i="9" s="1"/>
  <c r="K372" i="9" s="1"/>
  <c r="S372" i="9"/>
  <c r="R372" i="9"/>
  <c r="J372" i="9"/>
  <c r="L372" i="9" s="1"/>
  <c r="AD371" i="9"/>
  <c r="AO371" i="9" s="1"/>
  <c r="K371" i="9" s="1"/>
  <c r="S371" i="9"/>
  <c r="R371" i="9"/>
  <c r="J371" i="9"/>
  <c r="L371" i="9" s="1"/>
  <c r="AD370" i="9"/>
  <c r="AO370" i="9" s="1"/>
  <c r="K370" i="9" s="1"/>
  <c r="S370" i="9"/>
  <c r="R370" i="9"/>
  <c r="J370" i="9"/>
  <c r="L370" i="9" s="1"/>
  <c r="AD369" i="9"/>
  <c r="AO369" i="9" s="1"/>
  <c r="K369" i="9" s="1"/>
  <c r="S369" i="9"/>
  <c r="R369" i="9"/>
  <c r="J369" i="9"/>
  <c r="AD368" i="9"/>
  <c r="AO368" i="9" s="1"/>
  <c r="K368" i="9" s="1"/>
  <c r="S368" i="9"/>
  <c r="R368" i="9"/>
  <c r="J368" i="9"/>
  <c r="L368" i="9" s="1"/>
  <c r="AD367" i="9"/>
  <c r="AO367" i="9" s="1"/>
  <c r="K367" i="9" s="1"/>
  <c r="S367" i="9"/>
  <c r="R367" i="9"/>
  <c r="J367" i="9"/>
  <c r="L367" i="9" s="1"/>
  <c r="AD366" i="9"/>
  <c r="AO366" i="9" s="1"/>
  <c r="K366" i="9" s="1"/>
  <c r="S366" i="9"/>
  <c r="R366" i="9"/>
  <c r="J366" i="9"/>
  <c r="L366" i="9" s="1"/>
  <c r="T365" i="9"/>
  <c r="N365" i="9"/>
  <c r="S364" i="9"/>
  <c r="R364" i="9"/>
  <c r="S363" i="9"/>
  <c r="R363" i="9"/>
  <c r="S362" i="9"/>
  <c r="R362" i="9"/>
  <c r="S360" i="9"/>
  <c r="R360" i="9"/>
  <c r="AD359" i="9"/>
  <c r="AO359" i="9" s="1"/>
  <c r="K359" i="9" s="1"/>
  <c r="Y359" i="9"/>
  <c r="S359" i="9"/>
  <c r="R359" i="9"/>
  <c r="J359" i="9"/>
  <c r="T358" i="9"/>
  <c r="N358" i="9"/>
  <c r="S357" i="9"/>
  <c r="R357" i="9"/>
  <c r="S356" i="9"/>
  <c r="R356" i="9"/>
  <c r="S355" i="9"/>
  <c r="R355" i="9"/>
  <c r="S353" i="9"/>
  <c r="R353" i="9"/>
  <c r="AD352" i="9"/>
  <c r="AO352" i="9" s="1"/>
  <c r="K352" i="9" s="1"/>
  <c r="Y352" i="9"/>
  <c r="S352" i="9"/>
  <c r="R352" i="9"/>
  <c r="J352" i="9"/>
  <c r="T351" i="9"/>
  <c r="N351" i="9"/>
  <c r="S350" i="9"/>
  <c r="R350" i="9"/>
  <c r="S349" i="9"/>
  <c r="R349" i="9"/>
  <c r="S348" i="9"/>
  <c r="R348" i="9"/>
  <c r="S346" i="9"/>
  <c r="R346" i="9"/>
  <c r="AD345" i="9"/>
  <c r="AO345" i="9" s="1"/>
  <c r="K345" i="9" s="1"/>
  <c r="Y345" i="9"/>
  <c r="S345" i="9"/>
  <c r="R345" i="9"/>
  <c r="J345" i="9"/>
  <c r="T344" i="9"/>
  <c r="N344" i="9"/>
  <c r="S343" i="9"/>
  <c r="R343" i="9"/>
  <c r="S342" i="9"/>
  <c r="R342" i="9"/>
  <c r="S341" i="9"/>
  <c r="R341" i="9"/>
  <c r="S339" i="9"/>
  <c r="R339" i="9"/>
  <c r="AD338" i="9"/>
  <c r="AO338" i="9" s="1"/>
  <c r="K338" i="9" s="1"/>
  <c r="Y338" i="9"/>
  <c r="S338" i="9"/>
  <c r="R338" i="9"/>
  <c r="J338" i="9"/>
  <c r="T337" i="9"/>
  <c r="N337" i="9"/>
  <c r="S336" i="9"/>
  <c r="R336" i="9"/>
  <c r="S335" i="9"/>
  <c r="R335" i="9"/>
  <c r="S334" i="9"/>
  <c r="R334" i="9"/>
  <c r="S332" i="9"/>
  <c r="R332" i="9"/>
  <c r="AD331" i="9"/>
  <c r="AO331" i="9" s="1"/>
  <c r="K331" i="9" s="1"/>
  <c r="Y331" i="9"/>
  <c r="S331" i="9"/>
  <c r="R331" i="9"/>
  <c r="J331" i="9"/>
  <c r="L331" i="9" s="1"/>
  <c r="T330" i="9"/>
  <c r="N330" i="9"/>
  <c r="S329" i="9"/>
  <c r="R329" i="9"/>
  <c r="S328" i="9"/>
  <c r="R328" i="9"/>
  <c r="S327" i="9"/>
  <c r="R327" i="9"/>
  <c r="S325" i="9"/>
  <c r="R325" i="9"/>
  <c r="AD324" i="9"/>
  <c r="AO324" i="9" s="1"/>
  <c r="K324" i="9" s="1"/>
  <c r="Y324" i="9"/>
  <c r="S324" i="9"/>
  <c r="R324" i="9"/>
  <c r="J324" i="9"/>
  <c r="T323" i="9"/>
  <c r="N323" i="9"/>
  <c r="S322" i="9"/>
  <c r="R322" i="9"/>
  <c r="S321" i="9"/>
  <c r="R321" i="9"/>
  <c r="S320" i="9"/>
  <c r="R320" i="9"/>
  <c r="S318" i="9"/>
  <c r="R318" i="9"/>
  <c r="AD317" i="9"/>
  <c r="AO317" i="9" s="1"/>
  <c r="K317" i="9" s="1"/>
  <c r="Y317" i="9"/>
  <c r="S317" i="9"/>
  <c r="R317" i="9"/>
  <c r="J317" i="9"/>
  <c r="L317" i="9" s="1"/>
  <c r="T316" i="9"/>
  <c r="N316" i="9"/>
  <c r="S315" i="9"/>
  <c r="R315" i="9"/>
  <c r="S314" i="9"/>
  <c r="R314" i="9"/>
  <c r="S313" i="9"/>
  <c r="R313" i="9"/>
  <c r="S311" i="9"/>
  <c r="R311" i="9"/>
  <c r="AD310" i="9"/>
  <c r="AO310" i="9" s="1"/>
  <c r="K310" i="9" s="1"/>
  <c r="Y310" i="9"/>
  <c r="S310" i="9"/>
  <c r="R310" i="9"/>
  <c r="J310" i="9"/>
  <c r="T309" i="9"/>
  <c r="N309" i="9"/>
  <c r="S308" i="9"/>
  <c r="R308" i="9"/>
  <c r="S307" i="9"/>
  <c r="R307" i="9"/>
  <c r="S305" i="9"/>
  <c r="R305" i="9"/>
  <c r="S304" i="9"/>
  <c r="R304" i="9"/>
  <c r="AD303" i="9"/>
  <c r="AO303" i="9" s="1"/>
  <c r="K303" i="9" s="1"/>
  <c r="Y303" i="9"/>
  <c r="S303" i="9"/>
  <c r="R303" i="9"/>
  <c r="J303" i="9"/>
  <c r="A303" i="9"/>
  <c r="A310" i="9" s="1"/>
  <c r="A317" i="9" s="1"/>
  <c r="A324" i="9" s="1"/>
  <c r="A331" i="9" s="1"/>
  <c r="A338" i="9" s="1"/>
  <c r="A345" i="9" s="1"/>
  <c r="A352" i="9" s="1"/>
  <c r="A359" i="9" s="1"/>
  <c r="A366" i="9" s="1"/>
  <c r="A367" i="9" s="1"/>
  <c r="A368" i="9" s="1"/>
  <c r="A369" i="9" s="1"/>
  <c r="A370" i="9" s="1"/>
  <c r="A371" i="9" s="1"/>
  <c r="A372" i="9" s="1"/>
  <c r="T302" i="9"/>
  <c r="N302" i="9"/>
  <c r="S301" i="9"/>
  <c r="R301" i="9"/>
  <c r="S300" i="9"/>
  <c r="R300" i="9"/>
  <c r="S298" i="9"/>
  <c r="R298" i="9"/>
  <c r="S297" i="9"/>
  <c r="R297" i="9"/>
  <c r="AD296" i="9"/>
  <c r="AO296" i="9" s="1"/>
  <c r="K296" i="9" s="1"/>
  <c r="Y296" i="9"/>
  <c r="S296" i="9"/>
  <c r="R296" i="9"/>
  <c r="J296" i="9"/>
  <c r="T294" i="9"/>
  <c r="N294" i="9"/>
  <c r="S293" i="9"/>
  <c r="R293" i="9"/>
  <c r="S292" i="9"/>
  <c r="R292" i="9"/>
  <c r="S291" i="9"/>
  <c r="R291" i="9"/>
  <c r="S290" i="9"/>
  <c r="R290" i="9"/>
  <c r="AD289" i="9"/>
  <c r="AO289" i="9" s="1"/>
  <c r="K289" i="9" s="1"/>
  <c r="Y289" i="9"/>
  <c r="S289" i="9"/>
  <c r="R289" i="9"/>
  <c r="J289" i="9"/>
  <c r="T288" i="9"/>
  <c r="N288" i="9"/>
  <c r="S287" i="9"/>
  <c r="R287" i="9"/>
  <c r="S286" i="9"/>
  <c r="R286" i="9"/>
  <c r="S285" i="9"/>
  <c r="R285" i="9"/>
  <c r="S284" i="9"/>
  <c r="R284" i="9"/>
  <c r="AD283" i="9"/>
  <c r="AO283" i="9" s="1"/>
  <c r="K283" i="9" s="1"/>
  <c r="Y283" i="9"/>
  <c r="S283" i="9"/>
  <c r="R283" i="9"/>
  <c r="J283" i="9"/>
  <c r="T282" i="9"/>
  <c r="N282" i="9"/>
  <c r="S281" i="9"/>
  <c r="R281" i="9"/>
  <c r="S280" i="9"/>
  <c r="R280" i="9"/>
  <c r="S279" i="9"/>
  <c r="R279" i="9"/>
  <c r="S278" i="9"/>
  <c r="R278" i="9"/>
  <c r="AD277" i="9"/>
  <c r="AO277" i="9" s="1"/>
  <c r="K277" i="9" s="1"/>
  <c r="Y277" i="9"/>
  <c r="S277" i="9"/>
  <c r="R277" i="9"/>
  <c r="J277" i="9"/>
  <c r="T276" i="9"/>
  <c r="N276" i="9"/>
  <c r="S275" i="9"/>
  <c r="R275" i="9"/>
  <c r="S274" i="9"/>
  <c r="R274" i="9"/>
  <c r="S273" i="9"/>
  <c r="R273" i="9"/>
  <c r="S272" i="9"/>
  <c r="R272" i="9"/>
  <c r="AD271" i="9"/>
  <c r="AO271" i="9" s="1"/>
  <c r="K271" i="9" s="1"/>
  <c r="Y271" i="9"/>
  <c r="S271" i="9"/>
  <c r="R271" i="9"/>
  <c r="J271" i="9"/>
  <c r="T270" i="9"/>
  <c r="N270" i="9"/>
  <c r="S269" i="9"/>
  <c r="R269" i="9"/>
  <c r="S268" i="9"/>
  <c r="R268" i="9"/>
  <c r="S267" i="9"/>
  <c r="R267" i="9"/>
  <c r="S266" i="9"/>
  <c r="R266" i="9"/>
  <c r="AD265" i="9"/>
  <c r="AO265" i="9" s="1"/>
  <c r="K265" i="9" s="1"/>
  <c r="Y265" i="9"/>
  <c r="S265" i="9"/>
  <c r="R265" i="9"/>
  <c r="J265" i="9"/>
  <c r="T264" i="9"/>
  <c r="N264" i="9"/>
  <c r="S263" i="9"/>
  <c r="R263" i="9"/>
  <c r="S262" i="9"/>
  <c r="R262" i="9"/>
  <c r="S261" i="9"/>
  <c r="R261" i="9"/>
  <c r="S260" i="9"/>
  <c r="R260" i="9"/>
  <c r="AD259" i="9"/>
  <c r="AO259" i="9" s="1"/>
  <c r="K259" i="9" s="1"/>
  <c r="Y259" i="9"/>
  <c r="S259" i="9"/>
  <c r="R259" i="9"/>
  <c r="J259" i="9"/>
  <c r="T258" i="9"/>
  <c r="N258" i="9"/>
  <c r="S257" i="9"/>
  <c r="R257" i="9"/>
  <c r="S256" i="9"/>
  <c r="R256" i="9"/>
  <c r="S255" i="9"/>
  <c r="R255" i="9"/>
  <c r="S254" i="9"/>
  <c r="R254" i="9"/>
  <c r="AD253" i="9"/>
  <c r="AO253" i="9" s="1"/>
  <c r="K253" i="9" s="1"/>
  <c r="Y253" i="9"/>
  <c r="S253" i="9"/>
  <c r="R253" i="9"/>
  <c r="J253" i="9"/>
  <c r="T252" i="9"/>
  <c r="N252" i="9"/>
  <c r="S251" i="9"/>
  <c r="R251" i="9"/>
  <c r="S250" i="9"/>
  <c r="R250" i="9"/>
  <c r="S249" i="9"/>
  <c r="R249" i="9"/>
  <c r="S248" i="9"/>
  <c r="R248" i="9"/>
  <c r="AD247" i="9"/>
  <c r="AO247" i="9" s="1"/>
  <c r="K247" i="9" s="1"/>
  <c r="Y247" i="9"/>
  <c r="S247" i="9"/>
  <c r="R247" i="9"/>
  <c r="J247" i="9"/>
  <c r="L247" i="9" s="1"/>
  <c r="T246" i="9"/>
  <c r="N246" i="9"/>
  <c r="S245" i="9"/>
  <c r="R245" i="9"/>
  <c r="S244" i="9"/>
  <c r="R244" i="9"/>
  <c r="S243" i="9"/>
  <c r="R243" i="9"/>
  <c r="S242" i="9"/>
  <c r="R242" i="9"/>
  <c r="AD241" i="9"/>
  <c r="AO241" i="9" s="1"/>
  <c r="K241" i="9" s="1"/>
  <c r="Y241" i="9"/>
  <c r="S241" i="9"/>
  <c r="R241" i="9"/>
  <c r="J241" i="9"/>
  <c r="T240" i="9"/>
  <c r="N240" i="9"/>
  <c r="S239" i="9"/>
  <c r="R239" i="9"/>
  <c r="S238" i="9"/>
  <c r="R238" i="9"/>
  <c r="S237" i="9"/>
  <c r="R237" i="9"/>
  <c r="S236" i="9"/>
  <c r="R236" i="9"/>
  <c r="AD235" i="9"/>
  <c r="AO235" i="9" s="1"/>
  <c r="K235" i="9" s="1"/>
  <c r="Y235" i="9"/>
  <c r="S235" i="9"/>
  <c r="R235" i="9"/>
  <c r="J235" i="9"/>
  <c r="T234" i="9"/>
  <c r="N234" i="9"/>
  <c r="S233" i="9"/>
  <c r="R233" i="9"/>
  <c r="S232" i="9"/>
  <c r="R232" i="9"/>
  <c r="S231" i="9"/>
  <c r="R231" i="9"/>
  <c r="S230" i="9"/>
  <c r="R230" i="9"/>
  <c r="AD229" i="9"/>
  <c r="AO229" i="9" s="1"/>
  <c r="K229" i="9" s="1"/>
  <c r="Y229" i="9"/>
  <c r="S229" i="9"/>
  <c r="R229" i="9"/>
  <c r="J229" i="9"/>
  <c r="A229" i="9"/>
  <c r="A235" i="9" s="1"/>
  <c r="A241" i="9" s="1"/>
  <c r="A247" i="9" s="1"/>
  <c r="A253" i="9" s="1"/>
  <c r="A259" i="9" s="1"/>
  <c r="A265" i="9" s="1"/>
  <c r="A271" i="9" s="1"/>
  <c r="A277" i="9" s="1"/>
  <c r="A283" i="9" s="1"/>
  <c r="A289" i="9" s="1"/>
  <c r="T228" i="9"/>
  <c r="N228" i="9"/>
  <c r="S227" i="9"/>
  <c r="R227" i="9"/>
  <c r="S226" i="9"/>
  <c r="R226" i="9"/>
  <c r="S225" i="9"/>
  <c r="R225" i="9"/>
  <c r="S224" i="9"/>
  <c r="R224" i="9"/>
  <c r="AD223" i="9"/>
  <c r="AO223" i="9" s="1"/>
  <c r="K223" i="9" s="1"/>
  <c r="Y223" i="9"/>
  <c r="S223" i="9"/>
  <c r="R223" i="9"/>
  <c r="J223" i="9"/>
  <c r="T221" i="9"/>
  <c r="N221" i="9"/>
  <c r="S220" i="9"/>
  <c r="R220" i="9"/>
  <c r="S219" i="9"/>
  <c r="R219" i="9"/>
  <c r="S218" i="9"/>
  <c r="R218" i="9"/>
  <c r="S217" i="9"/>
  <c r="R217" i="9"/>
  <c r="AD216" i="9"/>
  <c r="AO216" i="9" s="1"/>
  <c r="K216" i="9" s="1"/>
  <c r="L216" i="9" s="1"/>
  <c r="Y216" i="9"/>
  <c r="S216" i="9"/>
  <c r="R216" i="9"/>
  <c r="J216" i="9"/>
  <c r="T215" i="9"/>
  <c r="N215" i="9"/>
  <c r="S214" i="9"/>
  <c r="R214" i="9"/>
  <c r="S213" i="9"/>
  <c r="R213" i="9"/>
  <c r="S212" i="9"/>
  <c r="R212" i="9"/>
  <c r="S211" i="9"/>
  <c r="R211" i="9"/>
  <c r="AD210" i="9"/>
  <c r="AO210" i="9" s="1"/>
  <c r="K210" i="9" s="1"/>
  <c r="Y210" i="9"/>
  <c r="S210" i="9"/>
  <c r="R210" i="9"/>
  <c r="J210" i="9"/>
  <c r="T209" i="9"/>
  <c r="N209" i="9"/>
  <c r="S208" i="9"/>
  <c r="R208" i="9"/>
  <c r="S207" i="9"/>
  <c r="R207" i="9"/>
  <c r="S206" i="9"/>
  <c r="R206" i="9"/>
  <c r="S205" i="9"/>
  <c r="R205" i="9"/>
  <c r="AD204" i="9"/>
  <c r="AO204" i="9" s="1"/>
  <c r="K204" i="9" s="1"/>
  <c r="Y204" i="9"/>
  <c r="S204" i="9"/>
  <c r="R204" i="9"/>
  <c r="J204" i="9"/>
  <c r="T203" i="9"/>
  <c r="N203" i="9"/>
  <c r="S202" i="9"/>
  <c r="R202" i="9"/>
  <c r="S201" i="9"/>
  <c r="R201" i="9"/>
  <c r="S200" i="9"/>
  <c r="R200" i="9"/>
  <c r="S199" i="9"/>
  <c r="R199" i="9"/>
  <c r="AD198" i="9"/>
  <c r="AO198" i="9" s="1"/>
  <c r="K198" i="9" s="1"/>
  <c r="Y198" i="9"/>
  <c r="S198" i="9"/>
  <c r="R198" i="9"/>
  <c r="J198" i="9"/>
  <c r="T197" i="9"/>
  <c r="N197" i="9"/>
  <c r="S196" i="9"/>
  <c r="R196" i="9"/>
  <c r="S195" i="9"/>
  <c r="R195" i="9"/>
  <c r="S194" i="9"/>
  <c r="R194" i="9"/>
  <c r="S193" i="9"/>
  <c r="R193" i="9"/>
  <c r="AD192" i="9"/>
  <c r="AO192" i="9" s="1"/>
  <c r="K192" i="9" s="1"/>
  <c r="Y192" i="9"/>
  <c r="S192" i="9"/>
  <c r="R192" i="9"/>
  <c r="J192" i="9"/>
  <c r="T191" i="9"/>
  <c r="N191" i="9"/>
  <c r="S190" i="9"/>
  <c r="R190" i="9"/>
  <c r="S189" i="9"/>
  <c r="R189" i="9"/>
  <c r="S188" i="9"/>
  <c r="R188" i="9"/>
  <c r="S187" i="9"/>
  <c r="R187" i="9"/>
  <c r="AD186" i="9"/>
  <c r="AO186" i="9" s="1"/>
  <c r="K186" i="9" s="1"/>
  <c r="Y186" i="9"/>
  <c r="S186" i="9"/>
  <c r="R186" i="9"/>
  <c r="J186" i="9"/>
  <c r="T185" i="9"/>
  <c r="N185" i="9"/>
  <c r="S184" i="9"/>
  <c r="R184" i="9"/>
  <c r="S183" i="9"/>
  <c r="R183" i="9"/>
  <c r="S182" i="9"/>
  <c r="R182" i="9"/>
  <c r="S181" i="9"/>
  <c r="R181" i="9"/>
  <c r="AD180" i="9"/>
  <c r="AO180" i="9" s="1"/>
  <c r="K180" i="9" s="1"/>
  <c r="Y180" i="9"/>
  <c r="S180" i="9"/>
  <c r="R180" i="9"/>
  <c r="J180" i="9"/>
  <c r="T179" i="9"/>
  <c r="N179" i="9"/>
  <c r="S178" i="9"/>
  <c r="R178" i="9"/>
  <c r="S177" i="9"/>
  <c r="R177" i="9"/>
  <c r="S176" i="9"/>
  <c r="R176" i="9"/>
  <c r="S175" i="9"/>
  <c r="R175" i="9"/>
  <c r="AD174" i="9"/>
  <c r="AO174" i="9" s="1"/>
  <c r="K174" i="9" s="1"/>
  <c r="Y174" i="9"/>
  <c r="S174" i="9"/>
  <c r="R174" i="9"/>
  <c r="J174" i="9"/>
  <c r="T173" i="9"/>
  <c r="N173" i="9"/>
  <c r="S172" i="9"/>
  <c r="R172" i="9"/>
  <c r="S171" i="9"/>
  <c r="R171" i="9"/>
  <c r="S170" i="9"/>
  <c r="R170" i="9"/>
  <c r="S169" i="9"/>
  <c r="R169" i="9"/>
  <c r="AD168" i="9"/>
  <c r="AO168" i="9" s="1"/>
  <c r="K168" i="9" s="1"/>
  <c r="Y168" i="9"/>
  <c r="S168" i="9"/>
  <c r="R168" i="9"/>
  <c r="J168" i="9"/>
  <c r="T167" i="9"/>
  <c r="N167" i="9"/>
  <c r="S166" i="9"/>
  <c r="R166" i="9"/>
  <c r="S165" i="9"/>
  <c r="R165" i="9"/>
  <c r="S164" i="9"/>
  <c r="R164" i="9"/>
  <c r="S163" i="9"/>
  <c r="R163" i="9"/>
  <c r="AD162" i="9"/>
  <c r="AO162" i="9" s="1"/>
  <c r="K162" i="9" s="1"/>
  <c r="Y162" i="9"/>
  <c r="S162" i="9"/>
  <c r="R162" i="9"/>
  <c r="J162" i="9"/>
  <c r="T161" i="9"/>
  <c r="N161" i="9"/>
  <c r="S160" i="9"/>
  <c r="R160" i="9"/>
  <c r="D160" i="9"/>
  <c r="S159" i="9"/>
  <c r="R159" i="9"/>
  <c r="S158" i="9"/>
  <c r="R158" i="9"/>
  <c r="S157" i="9"/>
  <c r="R157" i="9"/>
  <c r="AD156" i="9"/>
  <c r="AO156" i="9" s="1"/>
  <c r="K156" i="9" s="1"/>
  <c r="Y156" i="9"/>
  <c r="S156" i="9"/>
  <c r="R156" i="9"/>
  <c r="J156" i="9"/>
  <c r="T155" i="9"/>
  <c r="N155" i="9"/>
  <c r="S154" i="9"/>
  <c r="R154" i="9"/>
  <c r="D154" i="9"/>
  <c r="S153" i="9"/>
  <c r="R153" i="9"/>
  <c r="S152" i="9"/>
  <c r="R152" i="9"/>
  <c r="S151" i="9"/>
  <c r="R151" i="9"/>
  <c r="AD150" i="9"/>
  <c r="AO150" i="9" s="1"/>
  <c r="K150" i="9" s="1"/>
  <c r="Y150" i="9"/>
  <c r="S150" i="9"/>
  <c r="R150" i="9"/>
  <c r="J150" i="9"/>
  <c r="T149" i="9"/>
  <c r="N149" i="9"/>
  <c r="S148" i="9"/>
  <c r="R148" i="9"/>
  <c r="S147" i="9"/>
  <c r="R147" i="9"/>
  <c r="S146" i="9"/>
  <c r="R146" i="9"/>
  <c r="S145" i="9"/>
  <c r="R145" i="9"/>
  <c r="AD144" i="9"/>
  <c r="AO144" i="9" s="1"/>
  <c r="K144" i="9" s="1"/>
  <c r="Y144" i="9"/>
  <c r="S144" i="9"/>
  <c r="R144" i="9"/>
  <c r="J144" i="9"/>
  <c r="T143" i="9"/>
  <c r="N143" i="9"/>
  <c r="S142" i="9"/>
  <c r="R142" i="9"/>
  <c r="S141" i="9"/>
  <c r="R141" i="9"/>
  <c r="S140" i="9"/>
  <c r="R140" i="9"/>
  <c r="S139" i="9"/>
  <c r="R139" i="9"/>
  <c r="AD138" i="9"/>
  <c r="AO138" i="9" s="1"/>
  <c r="K138" i="9" s="1"/>
  <c r="Y138" i="9"/>
  <c r="S138" i="9"/>
  <c r="R138" i="9"/>
  <c r="J138" i="9"/>
  <c r="T137" i="9"/>
  <c r="N137" i="9"/>
  <c r="S136" i="9"/>
  <c r="R136" i="9"/>
  <c r="S135" i="9"/>
  <c r="R135" i="9"/>
  <c r="S134" i="9"/>
  <c r="R134" i="9"/>
  <c r="S133" i="9"/>
  <c r="R133" i="9"/>
  <c r="AD132" i="9"/>
  <c r="AO132" i="9" s="1"/>
  <c r="K132" i="9" s="1"/>
  <c r="Y132" i="9"/>
  <c r="S132" i="9"/>
  <c r="R132" i="9"/>
  <c r="J132" i="9"/>
  <c r="T131" i="9"/>
  <c r="N131" i="9"/>
  <c r="S130" i="9"/>
  <c r="R130" i="9"/>
  <c r="S129" i="9"/>
  <c r="R129" i="9"/>
  <c r="S128" i="9"/>
  <c r="R128" i="9"/>
  <c r="S127" i="9"/>
  <c r="R127" i="9"/>
  <c r="AD126" i="9"/>
  <c r="AO126" i="9" s="1"/>
  <c r="K126" i="9" s="1"/>
  <c r="Y126" i="9"/>
  <c r="S126" i="9"/>
  <c r="R126" i="9"/>
  <c r="J126" i="9"/>
  <c r="T125" i="9"/>
  <c r="N125" i="9"/>
  <c r="S124" i="9"/>
  <c r="R124" i="9"/>
  <c r="S123" i="9"/>
  <c r="R123" i="9"/>
  <c r="S122" i="9"/>
  <c r="R122" i="9"/>
  <c r="S121" i="9"/>
  <c r="R121" i="9"/>
  <c r="AD120" i="9"/>
  <c r="AO120" i="9" s="1"/>
  <c r="K120" i="9" s="1"/>
  <c r="Y120" i="9"/>
  <c r="S120" i="9"/>
  <c r="R120" i="9"/>
  <c r="J120" i="9"/>
  <c r="T119" i="9"/>
  <c r="N119" i="9"/>
  <c r="S118" i="9"/>
  <c r="R118" i="9"/>
  <c r="S117" i="9"/>
  <c r="R117" i="9"/>
  <c r="S116" i="9"/>
  <c r="R116" i="9"/>
  <c r="S115" i="9"/>
  <c r="R115" i="9"/>
  <c r="AD114" i="9"/>
  <c r="AO114" i="9" s="1"/>
  <c r="K114" i="9" s="1"/>
  <c r="Y114" i="9"/>
  <c r="S114" i="9"/>
  <c r="R114" i="9"/>
  <c r="J114" i="9"/>
  <c r="T113" i="9"/>
  <c r="N113" i="9"/>
  <c r="S112" i="9"/>
  <c r="R112" i="9"/>
  <c r="S111" i="9"/>
  <c r="R111" i="9"/>
  <c r="S110" i="9"/>
  <c r="R110" i="9"/>
  <c r="S109" i="9"/>
  <c r="R109" i="9"/>
  <c r="AD108" i="9"/>
  <c r="AO108" i="9" s="1"/>
  <c r="K108" i="9" s="1"/>
  <c r="Y108" i="9"/>
  <c r="S108" i="9"/>
  <c r="R108" i="9"/>
  <c r="J108" i="9"/>
  <c r="T107" i="9"/>
  <c r="N107" i="9"/>
  <c r="S106" i="9"/>
  <c r="R106" i="9"/>
  <c r="S105" i="9"/>
  <c r="R105" i="9"/>
  <c r="S104" i="9"/>
  <c r="R104" i="9"/>
  <c r="S103" i="9"/>
  <c r="R103" i="9"/>
  <c r="AD102" i="9"/>
  <c r="AO102" i="9" s="1"/>
  <c r="K102" i="9" s="1"/>
  <c r="Y102" i="9"/>
  <c r="S102" i="9"/>
  <c r="R102" i="9"/>
  <c r="J102" i="9"/>
  <c r="T101" i="9"/>
  <c r="N101" i="9"/>
  <c r="S100" i="9"/>
  <c r="R100" i="9"/>
  <c r="S99" i="9"/>
  <c r="R99" i="9"/>
  <c r="S98" i="9"/>
  <c r="R98" i="9"/>
  <c r="S97" i="9"/>
  <c r="R97" i="9"/>
  <c r="AD96" i="9"/>
  <c r="AO96" i="9" s="1"/>
  <c r="K96" i="9" s="1"/>
  <c r="Y96" i="9"/>
  <c r="S96" i="9"/>
  <c r="R96" i="9"/>
  <c r="J96" i="9"/>
  <c r="T95" i="9"/>
  <c r="N95" i="9"/>
  <c r="S94" i="9"/>
  <c r="R94" i="9"/>
  <c r="S93" i="9"/>
  <c r="R93" i="9"/>
  <c r="S92" i="9"/>
  <c r="R92" i="9"/>
  <c r="S91" i="9"/>
  <c r="R91" i="9"/>
  <c r="AD90" i="9"/>
  <c r="AO90" i="9" s="1"/>
  <c r="K90" i="9" s="1"/>
  <c r="Y90" i="9"/>
  <c r="S90" i="9"/>
  <c r="R90" i="9"/>
  <c r="J90" i="9"/>
  <c r="T89" i="9"/>
  <c r="N89" i="9"/>
  <c r="S88" i="9"/>
  <c r="R88" i="9"/>
  <c r="S87" i="9"/>
  <c r="R87" i="9"/>
  <c r="S86" i="9"/>
  <c r="R86" i="9"/>
  <c r="S85" i="9"/>
  <c r="R85" i="9"/>
  <c r="AD84" i="9"/>
  <c r="AO84" i="9" s="1"/>
  <c r="K84" i="9" s="1"/>
  <c r="Y84" i="9"/>
  <c r="S84" i="9"/>
  <c r="R84" i="9"/>
  <c r="J84" i="9"/>
  <c r="T83" i="9"/>
  <c r="N83" i="9"/>
  <c r="S82" i="9"/>
  <c r="R82" i="9"/>
  <c r="S81" i="9"/>
  <c r="R81" i="9"/>
  <c r="S80" i="9"/>
  <c r="R80" i="9"/>
  <c r="S79" i="9"/>
  <c r="R79" i="9"/>
  <c r="AD78" i="9"/>
  <c r="AO78" i="9" s="1"/>
  <c r="K78" i="9" s="1"/>
  <c r="L78" i="9" s="1"/>
  <c r="Y78" i="9"/>
  <c r="S78" i="9"/>
  <c r="R78" i="9"/>
  <c r="J78" i="9"/>
  <c r="T77" i="9"/>
  <c r="N77" i="9"/>
  <c r="S76" i="9"/>
  <c r="R76" i="9"/>
  <c r="S75" i="9"/>
  <c r="R75" i="9"/>
  <c r="S74" i="9"/>
  <c r="R74" i="9"/>
  <c r="S73" i="9"/>
  <c r="R73" i="9"/>
  <c r="AD72" i="9"/>
  <c r="AO72" i="9" s="1"/>
  <c r="K72" i="9" s="1"/>
  <c r="Y72" i="9"/>
  <c r="S72" i="9"/>
  <c r="R72" i="9"/>
  <c r="J72" i="9"/>
  <c r="T71" i="9"/>
  <c r="N71" i="9"/>
  <c r="S70" i="9"/>
  <c r="R70" i="9"/>
  <c r="S69" i="9"/>
  <c r="R69" i="9"/>
  <c r="S68" i="9"/>
  <c r="R68" i="9"/>
  <c r="S67" i="9"/>
  <c r="R67" i="9"/>
  <c r="AD66" i="9"/>
  <c r="AO66" i="9" s="1"/>
  <c r="K66" i="9" s="1"/>
  <c r="Y66" i="9"/>
  <c r="S66" i="9"/>
  <c r="R66" i="9"/>
  <c r="J66" i="9"/>
  <c r="T65" i="9"/>
  <c r="N65" i="9"/>
  <c r="S64" i="9"/>
  <c r="R64" i="9"/>
  <c r="S63" i="9"/>
  <c r="R63" i="9"/>
  <c r="S62" i="9"/>
  <c r="R62" i="9"/>
  <c r="S61" i="9"/>
  <c r="R61" i="9"/>
  <c r="AD60" i="9"/>
  <c r="AO60" i="9" s="1"/>
  <c r="K60" i="9" s="1"/>
  <c r="Y60" i="9"/>
  <c r="S60" i="9"/>
  <c r="R60" i="9"/>
  <c r="J60" i="9"/>
  <c r="T59" i="9"/>
  <c r="N59" i="9"/>
  <c r="S58" i="9"/>
  <c r="R58" i="9"/>
  <c r="S57" i="9"/>
  <c r="R57" i="9"/>
  <c r="S56" i="9"/>
  <c r="R56" i="9"/>
  <c r="S55" i="9"/>
  <c r="R55" i="9"/>
  <c r="AD54" i="9"/>
  <c r="AO54" i="9" s="1"/>
  <c r="K54" i="9" s="1"/>
  <c r="Y54" i="9"/>
  <c r="S54" i="9"/>
  <c r="R54" i="9"/>
  <c r="J54" i="9"/>
  <c r="T53" i="9"/>
  <c r="N53" i="9"/>
  <c r="S52" i="9"/>
  <c r="R52" i="9"/>
  <c r="S51" i="9"/>
  <c r="R51" i="9"/>
  <c r="S50" i="9"/>
  <c r="R50" i="9"/>
  <c r="S49" i="9"/>
  <c r="R49" i="9"/>
  <c r="AD48" i="9"/>
  <c r="AO48" i="9" s="1"/>
  <c r="K48" i="9" s="1"/>
  <c r="Y48" i="9"/>
  <c r="S48" i="9"/>
  <c r="R48" i="9"/>
  <c r="J48" i="9"/>
  <c r="T47" i="9"/>
  <c r="N47" i="9"/>
  <c r="AD42" i="9"/>
  <c r="AO42" i="9" s="1"/>
  <c r="K42" i="9" s="1"/>
  <c r="Y42" i="9"/>
  <c r="J42" i="9"/>
  <c r="T41" i="9"/>
  <c r="N41" i="9"/>
  <c r="S40" i="9"/>
  <c r="R40" i="9"/>
  <c r="S39" i="9"/>
  <c r="R39" i="9"/>
  <c r="S38" i="9"/>
  <c r="R38" i="9"/>
  <c r="S37" i="9"/>
  <c r="R37" i="9"/>
  <c r="AD36" i="9"/>
  <c r="AO36" i="9" s="1"/>
  <c r="K36" i="9" s="1"/>
  <c r="Y36" i="9"/>
  <c r="S36" i="9"/>
  <c r="R36" i="9"/>
  <c r="J36" i="9"/>
  <c r="T35" i="9"/>
  <c r="N35" i="9"/>
  <c r="S34" i="9"/>
  <c r="R34" i="9"/>
  <c r="S33" i="9"/>
  <c r="R33" i="9"/>
  <c r="S32" i="9"/>
  <c r="R32" i="9"/>
  <c r="S31" i="9"/>
  <c r="R31" i="9"/>
  <c r="AD30" i="9"/>
  <c r="AO30" i="9" s="1"/>
  <c r="K30" i="9" s="1"/>
  <c r="Y30" i="9"/>
  <c r="S30" i="9"/>
  <c r="R30" i="9"/>
  <c r="J30" i="9"/>
  <c r="T29" i="9"/>
  <c r="N29" i="9"/>
  <c r="S28" i="9"/>
  <c r="R28" i="9"/>
  <c r="S27" i="9"/>
  <c r="R27" i="9"/>
  <c r="S26" i="9"/>
  <c r="R26" i="9"/>
  <c r="S25" i="9"/>
  <c r="R25" i="9"/>
  <c r="AD24" i="9"/>
  <c r="AO24" i="9" s="1"/>
  <c r="K24" i="9" s="1"/>
  <c r="Y24" i="9"/>
  <c r="S24" i="9"/>
  <c r="R24" i="9"/>
  <c r="J24" i="9"/>
  <c r="T23" i="9"/>
  <c r="N23" i="9"/>
  <c r="S22" i="9"/>
  <c r="R22" i="9"/>
  <c r="S21" i="9"/>
  <c r="R21" i="9"/>
  <c r="S20" i="9"/>
  <c r="R20" i="9"/>
  <c r="S19" i="9"/>
  <c r="R19" i="9"/>
  <c r="AD18" i="9"/>
  <c r="AO18" i="9" s="1"/>
  <c r="K18" i="9" s="1"/>
  <c r="Y18" i="9"/>
  <c r="S18" i="9"/>
  <c r="R18" i="9"/>
  <c r="J18" i="9"/>
  <c r="T17" i="9"/>
  <c r="N17" i="9"/>
  <c r="S16" i="9"/>
  <c r="R16" i="9"/>
  <c r="S15" i="9"/>
  <c r="R15" i="9"/>
  <c r="S14" i="9"/>
  <c r="R14" i="9"/>
  <c r="S13" i="9"/>
  <c r="R13" i="9"/>
  <c r="AD12" i="9"/>
  <c r="AO12" i="9" s="1"/>
  <c r="K12" i="9" s="1"/>
  <c r="Y12" i="9"/>
  <c r="S12" i="9"/>
  <c r="R12" i="9"/>
  <c r="J12" i="9"/>
  <c r="A12" i="9"/>
  <c r="A18" i="9" s="1"/>
  <c r="A24" i="9" s="1"/>
  <c r="A30" i="9" s="1"/>
  <c r="A36" i="9" s="1"/>
  <c r="A42" i="9" s="1"/>
  <c r="A48" i="9" s="1"/>
  <c r="A54" i="9" s="1"/>
  <c r="A60" i="9" s="1"/>
  <c r="A66" i="9" s="1"/>
  <c r="A72" i="9" s="1"/>
  <c r="A78" i="9" s="1"/>
  <c r="A84" i="9" s="1"/>
  <c r="A90" i="9" s="1"/>
  <c r="A96" i="9" s="1"/>
  <c r="A102" i="9" s="1"/>
  <c r="A108" i="9" s="1"/>
  <c r="A114" i="9" s="1"/>
  <c r="A120" i="9" s="1"/>
  <c r="A126" i="9" s="1"/>
  <c r="A132" i="9" s="1"/>
  <c r="A138" i="9" s="1"/>
  <c r="A144" i="9" s="1"/>
  <c r="A150" i="9" s="1"/>
  <c r="A156" i="9" s="1"/>
  <c r="A162" i="9" s="1"/>
  <c r="A168" i="9" s="1"/>
  <c r="A174" i="9" s="1"/>
  <c r="A180" i="9" s="1"/>
  <c r="A186" i="9" s="1"/>
  <c r="A192" i="9" s="1"/>
  <c r="A198" i="9" s="1"/>
  <c r="A204" i="9" s="1"/>
  <c r="A210" i="9" s="1"/>
  <c r="A216" i="9" s="1"/>
  <c r="T11" i="9"/>
  <c r="N11" i="9"/>
  <c r="S10" i="9"/>
  <c r="R10" i="9"/>
  <c r="S9" i="9"/>
  <c r="R9" i="9"/>
  <c r="S8" i="9"/>
  <c r="R8" i="9"/>
  <c r="S7" i="9"/>
  <c r="R7" i="9"/>
  <c r="AD6" i="9"/>
  <c r="AO6" i="9" s="1"/>
  <c r="K6" i="9" s="1"/>
  <c r="Y6" i="9"/>
  <c r="S6" i="9"/>
  <c r="R6" i="9"/>
  <c r="J6" i="9"/>
  <c r="AQ380" i="8"/>
  <c r="Y380" i="8"/>
  <c r="N380" i="8"/>
  <c r="K380" i="8"/>
  <c r="J380" i="8"/>
  <c r="L380" i="8" s="1"/>
  <c r="AQ379" i="8"/>
  <c r="Y379" i="8"/>
  <c r="N379" i="8"/>
  <c r="K379" i="8"/>
  <c r="J379" i="8"/>
  <c r="L379" i="8" s="1"/>
  <c r="A379" i="8"/>
  <c r="A380" i="8" s="1"/>
  <c r="AQ378" i="8"/>
  <c r="K378" i="8" s="1"/>
  <c r="Y378" i="8"/>
  <c r="N378" i="8"/>
  <c r="J378" i="8"/>
  <c r="L378" i="8" s="1"/>
  <c r="AD372" i="8"/>
  <c r="AO372" i="8" s="1"/>
  <c r="K372" i="8" s="1"/>
  <c r="S372" i="8"/>
  <c r="R372" i="8"/>
  <c r="J372" i="8"/>
  <c r="AD371" i="8"/>
  <c r="AO371" i="8" s="1"/>
  <c r="K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S367" i="8"/>
  <c r="R367" i="8"/>
  <c r="J367" i="8"/>
  <c r="AD366" i="8"/>
  <c r="AO366" i="8" s="1"/>
  <c r="K366" i="8" s="1"/>
  <c r="S366" i="8"/>
  <c r="R366" i="8"/>
  <c r="J366" i="8"/>
  <c r="T365" i="8"/>
  <c r="N365" i="8"/>
  <c r="S364" i="8"/>
  <c r="R364" i="8"/>
  <c r="S363" i="8"/>
  <c r="R363" i="8"/>
  <c r="S362" i="8"/>
  <c r="R362" i="8"/>
  <c r="S360" i="8"/>
  <c r="R360" i="8"/>
  <c r="AD359" i="8"/>
  <c r="AO359" i="8" s="1"/>
  <c r="K359" i="8" s="1"/>
  <c r="Y359" i="8"/>
  <c r="S359" i="8"/>
  <c r="R359" i="8"/>
  <c r="J359" i="8"/>
  <c r="T358" i="8"/>
  <c r="N358" i="8"/>
  <c r="S357" i="8"/>
  <c r="R357" i="8"/>
  <c r="S356" i="8"/>
  <c r="R356" i="8"/>
  <c r="S355" i="8"/>
  <c r="R355" i="8"/>
  <c r="S353" i="8"/>
  <c r="R353" i="8"/>
  <c r="AD352" i="8"/>
  <c r="AO352" i="8" s="1"/>
  <c r="K352" i="8" s="1"/>
  <c r="Y352" i="8"/>
  <c r="S352" i="8"/>
  <c r="R352" i="8"/>
  <c r="J352" i="8"/>
  <c r="T351" i="8"/>
  <c r="N351" i="8"/>
  <c r="S350" i="8"/>
  <c r="R350" i="8"/>
  <c r="S349" i="8"/>
  <c r="R349" i="8"/>
  <c r="S348" i="8"/>
  <c r="R348" i="8"/>
  <c r="S346" i="8"/>
  <c r="R346" i="8"/>
  <c r="AD345" i="8"/>
  <c r="AO345" i="8" s="1"/>
  <c r="K345" i="8" s="1"/>
  <c r="Y345" i="8"/>
  <c r="S345" i="8"/>
  <c r="R345" i="8"/>
  <c r="J345" i="8"/>
  <c r="T344" i="8"/>
  <c r="N344" i="8"/>
  <c r="S343" i="8"/>
  <c r="R343" i="8"/>
  <c r="S342" i="8"/>
  <c r="R342" i="8"/>
  <c r="S341" i="8"/>
  <c r="R341" i="8"/>
  <c r="S339" i="8"/>
  <c r="R339" i="8"/>
  <c r="AD338" i="8"/>
  <c r="AO338" i="8" s="1"/>
  <c r="K338" i="8" s="1"/>
  <c r="Y338" i="8"/>
  <c r="S338" i="8"/>
  <c r="R338" i="8"/>
  <c r="J338" i="8"/>
  <c r="T337" i="8"/>
  <c r="N337" i="8"/>
  <c r="S336" i="8"/>
  <c r="R336" i="8"/>
  <c r="S335" i="8"/>
  <c r="R335" i="8"/>
  <c r="S334" i="8"/>
  <c r="R334" i="8"/>
  <c r="S332" i="8"/>
  <c r="R332" i="8"/>
  <c r="AD331" i="8"/>
  <c r="AO331" i="8" s="1"/>
  <c r="K331" i="8" s="1"/>
  <c r="Y331" i="8"/>
  <c r="S331" i="8"/>
  <c r="R331" i="8"/>
  <c r="J331" i="8"/>
  <c r="L331" i="8" s="1"/>
  <c r="T330" i="8"/>
  <c r="N330" i="8"/>
  <c r="S329" i="8"/>
  <c r="R329" i="8"/>
  <c r="S328" i="8"/>
  <c r="R328" i="8"/>
  <c r="S327" i="8"/>
  <c r="R327" i="8"/>
  <c r="S325" i="8"/>
  <c r="R325" i="8"/>
  <c r="AD324" i="8"/>
  <c r="AO324" i="8" s="1"/>
  <c r="K324" i="8" s="1"/>
  <c r="Y324" i="8"/>
  <c r="S324" i="8"/>
  <c r="R324" i="8"/>
  <c r="J324" i="8"/>
  <c r="L324" i="8" s="1"/>
  <c r="T323" i="8"/>
  <c r="N323" i="8"/>
  <c r="S322" i="8"/>
  <c r="R322" i="8"/>
  <c r="S321" i="8"/>
  <c r="R321" i="8"/>
  <c r="S320" i="8"/>
  <c r="R320" i="8"/>
  <c r="S318" i="8"/>
  <c r="R318" i="8"/>
  <c r="AD317" i="8"/>
  <c r="AO317" i="8" s="1"/>
  <c r="K317" i="8" s="1"/>
  <c r="Y317" i="8"/>
  <c r="S317" i="8"/>
  <c r="R317" i="8"/>
  <c r="J317" i="8"/>
  <c r="L317" i="8" s="1"/>
  <c r="T316" i="8"/>
  <c r="N316" i="8"/>
  <c r="S315" i="8"/>
  <c r="R315" i="8"/>
  <c r="S314" i="8"/>
  <c r="R314" i="8"/>
  <c r="S313" i="8"/>
  <c r="R313" i="8"/>
  <c r="S311" i="8"/>
  <c r="R311" i="8"/>
  <c r="AD310" i="8"/>
  <c r="AO310" i="8" s="1"/>
  <c r="K310" i="8" s="1"/>
  <c r="Y310" i="8"/>
  <c r="S310" i="8"/>
  <c r="R310" i="8"/>
  <c r="J310" i="8"/>
  <c r="L310" i="8" s="1"/>
  <c r="T309" i="8"/>
  <c r="N309" i="8"/>
  <c r="S308" i="8"/>
  <c r="R308" i="8"/>
  <c r="S307" i="8"/>
  <c r="R307" i="8"/>
  <c r="S305" i="8"/>
  <c r="R305" i="8"/>
  <c r="S304" i="8"/>
  <c r="R304" i="8"/>
  <c r="AD303" i="8"/>
  <c r="AO303" i="8" s="1"/>
  <c r="K303" i="8" s="1"/>
  <c r="Y303" i="8"/>
  <c r="S303" i="8"/>
  <c r="R303" i="8"/>
  <c r="J303" i="8"/>
  <c r="L303" i="8" s="1"/>
  <c r="A303" i="8"/>
  <c r="A310" i="8" s="1"/>
  <c r="A317" i="8" s="1"/>
  <c r="A324" i="8" s="1"/>
  <c r="A331" i="8" s="1"/>
  <c r="A338" i="8" s="1"/>
  <c r="A345" i="8" s="1"/>
  <c r="A352" i="8" s="1"/>
  <c r="A359" i="8" s="1"/>
  <c r="A366" i="8" s="1"/>
  <c r="A367" i="8" s="1"/>
  <c r="A368" i="8" s="1"/>
  <c r="A369" i="8" s="1"/>
  <c r="A370" i="8" s="1"/>
  <c r="A371" i="8" s="1"/>
  <c r="A372" i="8" s="1"/>
  <c r="T302" i="8"/>
  <c r="N302" i="8"/>
  <c r="S301" i="8"/>
  <c r="R301" i="8"/>
  <c r="S300" i="8"/>
  <c r="R300" i="8"/>
  <c r="S298" i="8"/>
  <c r="R298" i="8"/>
  <c r="S297" i="8"/>
  <c r="R297" i="8"/>
  <c r="AD296" i="8"/>
  <c r="AO296" i="8" s="1"/>
  <c r="K296" i="8" s="1"/>
  <c r="Y296" i="8"/>
  <c r="S296" i="8"/>
  <c r="R296" i="8"/>
  <c r="J296" i="8"/>
  <c r="L296" i="8" s="1"/>
  <c r="T294" i="8"/>
  <c r="N294" i="8"/>
  <c r="S293" i="8"/>
  <c r="R293" i="8"/>
  <c r="S292" i="8"/>
  <c r="R292" i="8"/>
  <c r="S291" i="8"/>
  <c r="R291" i="8"/>
  <c r="S290" i="8"/>
  <c r="R290" i="8"/>
  <c r="AD289" i="8"/>
  <c r="AO289" i="8" s="1"/>
  <c r="K289" i="8" s="1"/>
  <c r="Y289" i="8"/>
  <c r="S289" i="8"/>
  <c r="R289" i="8"/>
  <c r="J289" i="8"/>
  <c r="L289" i="8" s="1"/>
  <c r="T288" i="8"/>
  <c r="N288" i="8"/>
  <c r="S287" i="8"/>
  <c r="R287" i="8"/>
  <c r="S286" i="8"/>
  <c r="R286" i="8"/>
  <c r="S285" i="8"/>
  <c r="R285" i="8"/>
  <c r="S284" i="8"/>
  <c r="R284" i="8"/>
  <c r="AD283" i="8"/>
  <c r="AO283" i="8" s="1"/>
  <c r="K283" i="8" s="1"/>
  <c r="Y283" i="8"/>
  <c r="S283" i="8"/>
  <c r="R283" i="8"/>
  <c r="J283" i="8"/>
  <c r="L283" i="8" s="1"/>
  <c r="T282" i="8"/>
  <c r="N282" i="8"/>
  <c r="S281" i="8"/>
  <c r="R281" i="8"/>
  <c r="S280" i="8"/>
  <c r="R280" i="8"/>
  <c r="S279" i="8"/>
  <c r="R279" i="8"/>
  <c r="S278" i="8"/>
  <c r="R278" i="8"/>
  <c r="AD277" i="8"/>
  <c r="AO277" i="8" s="1"/>
  <c r="K277" i="8" s="1"/>
  <c r="Y277" i="8"/>
  <c r="S277" i="8"/>
  <c r="R277" i="8"/>
  <c r="J277" i="8"/>
  <c r="L277" i="8" s="1"/>
  <c r="T276" i="8"/>
  <c r="N276" i="8"/>
  <c r="S275" i="8"/>
  <c r="R275" i="8"/>
  <c r="S274" i="8"/>
  <c r="R274" i="8"/>
  <c r="S273" i="8"/>
  <c r="R273" i="8"/>
  <c r="S272" i="8"/>
  <c r="R272" i="8"/>
  <c r="AD271" i="8"/>
  <c r="AO271" i="8" s="1"/>
  <c r="K271" i="8" s="1"/>
  <c r="Y271" i="8"/>
  <c r="S271" i="8"/>
  <c r="R271" i="8"/>
  <c r="J271" i="8"/>
  <c r="L271" i="8" s="1"/>
  <c r="T270" i="8"/>
  <c r="N270" i="8"/>
  <c r="S269" i="8"/>
  <c r="R269" i="8"/>
  <c r="S268" i="8"/>
  <c r="R268" i="8"/>
  <c r="S267" i="8"/>
  <c r="R267" i="8"/>
  <c r="S266" i="8"/>
  <c r="R266" i="8"/>
  <c r="AD265" i="8"/>
  <c r="AO265" i="8" s="1"/>
  <c r="K265" i="8" s="1"/>
  <c r="Y265" i="8"/>
  <c r="S265" i="8"/>
  <c r="R265" i="8"/>
  <c r="J265" i="8"/>
  <c r="L265" i="8" s="1"/>
  <c r="T264" i="8"/>
  <c r="N264" i="8"/>
  <c r="S263" i="8"/>
  <c r="R263" i="8"/>
  <c r="S262" i="8"/>
  <c r="R262" i="8"/>
  <c r="S261" i="8"/>
  <c r="R261" i="8"/>
  <c r="S260" i="8"/>
  <c r="R260" i="8"/>
  <c r="AD259" i="8"/>
  <c r="AO259" i="8" s="1"/>
  <c r="K259" i="8" s="1"/>
  <c r="Y259" i="8"/>
  <c r="S259" i="8"/>
  <c r="R259" i="8"/>
  <c r="J259" i="8"/>
  <c r="L259" i="8" s="1"/>
  <c r="T258" i="8"/>
  <c r="N258" i="8"/>
  <c r="S257" i="8"/>
  <c r="R257" i="8"/>
  <c r="S256" i="8"/>
  <c r="R256" i="8"/>
  <c r="S255" i="8"/>
  <c r="R255" i="8"/>
  <c r="S254" i="8"/>
  <c r="R254" i="8"/>
  <c r="AD253" i="8"/>
  <c r="AO253" i="8" s="1"/>
  <c r="K253" i="8" s="1"/>
  <c r="Y253" i="8"/>
  <c r="S253" i="8"/>
  <c r="R253" i="8"/>
  <c r="J253" i="8"/>
  <c r="L253" i="8" s="1"/>
  <c r="T252" i="8"/>
  <c r="N252" i="8"/>
  <c r="S251" i="8"/>
  <c r="R251" i="8"/>
  <c r="S250" i="8"/>
  <c r="R250" i="8"/>
  <c r="S249" i="8"/>
  <c r="R249" i="8"/>
  <c r="S248" i="8"/>
  <c r="R248" i="8"/>
  <c r="AD247" i="8"/>
  <c r="AO247" i="8" s="1"/>
  <c r="K247" i="8" s="1"/>
  <c r="Y247" i="8"/>
  <c r="S247" i="8"/>
  <c r="R247" i="8"/>
  <c r="J247" i="8"/>
  <c r="T246" i="8"/>
  <c r="N246" i="8"/>
  <c r="S245" i="8"/>
  <c r="R245" i="8"/>
  <c r="S244" i="8"/>
  <c r="R244" i="8"/>
  <c r="S243" i="8"/>
  <c r="R243" i="8"/>
  <c r="S242" i="8"/>
  <c r="R242" i="8"/>
  <c r="AD241" i="8"/>
  <c r="AO241" i="8" s="1"/>
  <c r="K241" i="8" s="1"/>
  <c r="Y241" i="8"/>
  <c r="S241" i="8"/>
  <c r="R241" i="8"/>
  <c r="J241" i="8"/>
  <c r="L241" i="8" s="1"/>
  <c r="T240" i="8"/>
  <c r="N240" i="8"/>
  <c r="S239" i="8"/>
  <c r="R239" i="8"/>
  <c r="S238" i="8"/>
  <c r="R238" i="8"/>
  <c r="S237" i="8"/>
  <c r="R237" i="8"/>
  <c r="S236" i="8"/>
  <c r="R236" i="8"/>
  <c r="AD235" i="8"/>
  <c r="AO235" i="8" s="1"/>
  <c r="K235" i="8" s="1"/>
  <c r="Y235" i="8"/>
  <c r="S235" i="8"/>
  <c r="R235" i="8"/>
  <c r="J235" i="8"/>
  <c r="T234" i="8"/>
  <c r="N234" i="8"/>
  <c r="S233" i="8"/>
  <c r="R233" i="8"/>
  <c r="S232" i="8"/>
  <c r="R232" i="8"/>
  <c r="S231" i="8"/>
  <c r="R231" i="8"/>
  <c r="S230" i="8"/>
  <c r="R230" i="8"/>
  <c r="AD229" i="8"/>
  <c r="AO229" i="8" s="1"/>
  <c r="K229" i="8" s="1"/>
  <c r="Y229" i="8"/>
  <c r="S229" i="8"/>
  <c r="R229" i="8"/>
  <c r="J229" i="8"/>
  <c r="L229" i="8" s="1"/>
  <c r="A229" i="8"/>
  <c r="A235" i="8" s="1"/>
  <c r="A241" i="8" s="1"/>
  <c r="A247" i="8" s="1"/>
  <c r="A253" i="8" s="1"/>
  <c r="A259" i="8" s="1"/>
  <c r="A265" i="8" s="1"/>
  <c r="A271" i="8" s="1"/>
  <c r="A277" i="8" s="1"/>
  <c r="A283" i="8" s="1"/>
  <c r="A289" i="8" s="1"/>
  <c r="T228" i="8"/>
  <c r="N228" i="8"/>
  <c r="S227" i="8"/>
  <c r="R227" i="8"/>
  <c r="S226" i="8"/>
  <c r="R226" i="8"/>
  <c r="S225" i="8"/>
  <c r="R225" i="8"/>
  <c r="S224" i="8"/>
  <c r="R224" i="8"/>
  <c r="AD223" i="8"/>
  <c r="AO223" i="8" s="1"/>
  <c r="K223" i="8" s="1"/>
  <c r="Y223" i="8"/>
  <c r="S223" i="8"/>
  <c r="R223" i="8"/>
  <c r="J223" i="8"/>
  <c r="L223" i="8" s="1"/>
  <c r="T221" i="8"/>
  <c r="N221" i="8"/>
  <c r="S220" i="8"/>
  <c r="R220" i="8"/>
  <c r="S219" i="8"/>
  <c r="R219" i="8"/>
  <c r="S218" i="8"/>
  <c r="R218" i="8"/>
  <c r="S217" i="8"/>
  <c r="R217" i="8"/>
  <c r="AD216" i="8"/>
  <c r="AO216" i="8" s="1"/>
  <c r="K216" i="8" s="1"/>
  <c r="Y216" i="8"/>
  <c r="S216" i="8"/>
  <c r="R216" i="8"/>
  <c r="J216" i="8"/>
  <c r="T215" i="8"/>
  <c r="N215" i="8"/>
  <c r="S214" i="8"/>
  <c r="R214" i="8"/>
  <c r="S213" i="8"/>
  <c r="R213" i="8"/>
  <c r="S212" i="8"/>
  <c r="R212" i="8"/>
  <c r="S211" i="8"/>
  <c r="R211" i="8"/>
  <c r="AD210" i="8"/>
  <c r="AO210" i="8" s="1"/>
  <c r="K210" i="8" s="1"/>
  <c r="Y210" i="8"/>
  <c r="S210" i="8"/>
  <c r="R210" i="8"/>
  <c r="J210" i="8"/>
  <c r="L210" i="8" s="1"/>
  <c r="T209" i="8"/>
  <c r="N209" i="8"/>
  <c r="S208" i="8"/>
  <c r="R208" i="8"/>
  <c r="S207" i="8"/>
  <c r="R207" i="8"/>
  <c r="S206" i="8"/>
  <c r="R206" i="8"/>
  <c r="S205" i="8"/>
  <c r="R205" i="8"/>
  <c r="AD204" i="8"/>
  <c r="AO204" i="8" s="1"/>
  <c r="K204" i="8" s="1"/>
  <c r="Y204" i="8"/>
  <c r="S204" i="8"/>
  <c r="R204" i="8"/>
  <c r="J204" i="8"/>
  <c r="T203" i="8"/>
  <c r="N203" i="8"/>
  <c r="S202" i="8"/>
  <c r="R202" i="8"/>
  <c r="S201" i="8"/>
  <c r="R201" i="8"/>
  <c r="S200" i="8"/>
  <c r="R200" i="8"/>
  <c r="S199" i="8"/>
  <c r="R199" i="8"/>
  <c r="AD198" i="8"/>
  <c r="AO198" i="8" s="1"/>
  <c r="K198" i="8" s="1"/>
  <c r="Y198" i="8"/>
  <c r="S198" i="8"/>
  <c r="R198" i="8"/>
  <c r="J198" i="8"/>
  <c r="L198" i="8" s="1"/>
  <c r="T197" i="8"/>
  <c r="N197" i="8"/>
  <c r="S196" i="8"/>
  <c r="R196" i="8"/>
  <c r="S195" i="8"/>
  <c r="R195" i="8"/>
  <c r="S194" i="8"/>
  <c r="R194" i="8"/>
  <c r="S193" i="8"/>
  <c r="R193" i="8"/>
  <c r="AD192" i="8"/>
  <c r="AO192" i="8" s="1"/>
  <c r="K192" i="8" s="1"/>
  <c r="Y192" i="8"/>
  <c r="S192" i="8"/>
  <c r="R192" i="8"/>
  <c r="J192" i="8"/>
  <c r="T191" i="8"/>
  <c r="N191" i="8"/>
  <c r="S190" i="8"/>
  <c r="R190" i="8"/>
  <c r="S189" i="8"/>
  <c r="R189" i="8"/>
  <c r="S188" i="8"/>
  <c r="R188" i="8"/>
  <c r="S187" i="8"/>
  <c r="R187" i="8"/>
  <c r="AD186" i="8"/>
  <c r="AO186" i="8" s="1"/>
  <c r="K186" i="8" s="1"/>
  <c r="Y186" i="8"/>
  <c r="S186" i="8"/>
  <c r="R186" i="8"/>
  <c r="J186" i="8"/>
  <c r="L186" i="8" s="1"/>
  <c r="T185" i="8"/>
  <c r="N185" i="8"/>
  <c r="S184" i="8"/>
  <c r="R184" i="8"/>
  <c r="S183" i="8"/>
  <c r="R183" i="8"/>
  <c r="S182" i="8"/>
  <c r="R182" i="8"/>
  <c r="S181" i="8"/>
  <c r="R181" i="8"/>
  <c r="AD180" i="8"/>
  <c r="AO180" i="8" s="1"/>
  <c r="K180" i="8" s="1"/>
  <c r="Y180" i="8"/>
  <c r="S180" i="8"/>
  <c r="R180" i="8"/>
  <c r="J180" i="8"/>
  <c r="T179" i="8"/>
  <c r="N179" i="8"/>
  <c r="S178" i="8"/>
  <c r="R178" i="8"/>
  <c r="S177" i="8"/>
  <c r="R177" i="8"/>
  <c r="S176" i="8"/>
  <c r="R176" i="8"/>
  <c r="S175" i="8"/>
  <c r="R175" i="8"/>
  <c r="AD174" i="8"/>
  <c r="AO174" i="8" s="1"/>
  <c r="K174" i="8" s="1"/>
  <c r="Y174" i="8"/>
  <c r="S174" i="8"/>
  <c r="R174" i="8"/>
  <c r="J174" i="8"/>
  <c r="L174" i="8" s="1"/>
  <c r="T173" i="8"/>
  <c r="N173" i="8"/>
  <c r="S172" i="8"/>
  <c r="R172" i="8"/>
  <c r="S171" i="8"/>
  <c r="R171" i="8"/>
  <c r="S170" i="8"/>
  <c r="R170" i="8"/>
  <c r="S169" i="8"/>
  <c r="R169" i="8"/>
  <c r="AD168" i="8"/>
  <c r="AO168" i="8" s="1"/>
  <c r="K168" i="8" s="1"/>
  <c r="Y168" i="8"/>
  <c r="S168" i="8"/>
  <c r="R168" i="8"/>
  <c r="J168" i="8"/>
  <c r="T167" i="8"/>
  <c r="N167" i="8"/>
  <c r="S166" i="8"/>
  <c r="R166" i="8"/>
  <c r="S165" i="8"/>
  <c r="R165" i="8"/>
  <c r="S164" i="8"/>
  <c r="R164" i="8"/>
  <c r="S163" i="8"/>
  <c r="R163" i="8"/>
  <c r="AD162" i="8"/>
  <c r="AO162" i="8" s="1"/>
  <c r="K162" i="8" s="1"/>
  <c r="Y162" i="8"/>
  <c r="S162" i="8"/>
  <c r="R162" i="8"/>
  <c r="J162" i="8"/>
  <c r="L162" i="8" s="1"/>
  <c r="T161" i="8"/>
  <c r="N161" i="8"/>
  <c r="S160" i="8"/>
  <c r="R160" i="8"/>
  <c r="D160" i="8"/>
  <c r="S159" i="8"/>
  <c r="R159" i="8"/>
  <c r="S158" i="8"/>
  <c r="R158" i="8"/>
  <c r="S157" i="8"/>
  <c r="R157" i="8"/>
  <c r="AD156" i="8"/>
  <c r="AO156" i="8" s="1"/>
  <c r="K156" i="8" s="1"/>
  <c r="Y156" i="8"/>
  <c r="S156" i="8"/>
  <c r="R156" i="8"/>
  <c r="J156" i="8"/>
  <c r="L156" i="8" s="1"/>
  <c r="T155" i="8"/>
  <c r="N155" i="8"/>
  <c r="S154" i="8"/>
  <c r="R154" i="8"/>
  <c r="D154" i="8"/>
  <c r="S153" i="8"/>
  <c r="R153" i="8"/>
  <c r="S152" i="8"/>
  <c r="R152" i="8"/>
  <c r="S151" i="8"/>
  <c r="R151" i="8"/>
  <c r="AD150" i="8"/>
  <c r="AO150" i="8" s="1"/>
  <c r="K150" i="8" s="1"/>
  <c r="Y150" i="8"/>
  <c r="S150" i="8"/>
  <c r="R150" i="8"/>
  <c r="J150" i="8"/>
  <c r="L150" i="8" s="1"/>
  <c r="T149" i="8"/>
  <c r="N149" i="8"/>
  <c r="S148" i="8"/>
  <c r="R148" i="8"/>
  <c r="S147" i="8"/>
  <c r="R147" i="8"/>
  <c r="S146" i="8"/>
  <c r="R146" i="8"/>
  <c r="S145" i="8"/>
  <c r="R145" i="8"/>
  <c r="AD144" i="8"/>
  <c r="AO144" i="8" s="1"/>
  <c r="K144" i="8" s="1"/>
  <c r="Y144" i="8"/>
  <c r="S144" i="8"/>
  <c r="R144" i="8"/>
  <c r="J144" i="8"/>
  <c r="L144" i="8" s="1"/>
  <c r="T143" i="8"/>
  <c r="N143" i="8"/>
  <c r="S142" i="8"/>
  <c r="R142" i="8"/>
  <c r="S141" i="8"/>
  <c r="R141" i="8"/>
  <c r="S140" i="8"/>
  <c r="R140" i="8"/>
  <c r="S139" i="8"/>
  <c r="R139" i="8"/>
  <c r="AD138" i="8"/>
  <c r="AO138" i="8" s="1"/>
  <c r="K138" i="8" s="1"/>
  <c r="Y138" i="8"/>
  <c r="S138" i="8"/>
  <c r="R138" i="8"/>
  <c r="J138" i="8"/>
  <c r="L138" i="8" s="1"/>
  <c r="T137" i="8"/>
  <c r="N137" i="8"/>
  <c r="S136" i="8"/>
  <c r="R136" i="8"/>
  <c r="S135" i="8"/>
  <c r="R135" i="8"/>
  <c r="S134" i="8"/>
  <c r="R134" i="8"/>
  <c r="S133" i="8"/>
  <c r="R133" i="8"/>
  <c r="AD132" i="8"/>
  <c r="AO132" i="8" s="1"/>
  <c r="K132" i="8" s="1"/>
  <c r="Y132" i="8"/>
  <c r="S132" i="8"/>
  <c r="R132" i="8"/>
  <c r="J132" i="8"/>
  <c r="T131" i="8"/>
  <c r="N131" i="8"/>
  <c r="S130" i="8"/>
  <c r="R130" i="8"/>
  <c r="S129" i="8"/>
  <c r="R129" i="8"/>
  <c r="S128" i="8"/>
  <c r="R128" i="8"/>
  <c r="S127" i="8"/>
  <c r="R127" i="8"/>
  <c r="AD126" i="8"/>
  <c r="AO126" i="8" s="1"/>
  <c r="K126" i="8" s="1"/>
  <c r="Y126" i="8"/>
  <c r="S126" i="8"/>
  <c r="R126" i="8"/>
  <c r="J126" i="8"/>
  <c r="T125" i="8"/>
  <c r="N125" i="8"/>
  <c r="S124" i="8"/>
  <c r="R124" i="8"/>
  <c r="S123" i="8"/>
  <c r="R123" i="8"/>
  <c r="S122" i="8"/>
  <c r="R122" i="8"/>
  <c r="S121" i="8"/>
  <c r="R121" i="8"/>
  <c r="AD120" i="8"/>
  <c r="AO120" i="8" s="1"/>
  <c r="K120" i="8" s="1"/>
  <c r="Y120" i="8"/>
  <c r="S120" i="8"/>
  <c r="R120" i="8"/>
  <c r="J120" i="8"/>
  <c r="L120" i="8" s="1"/>
  <c r="T119" i="8"/>
  <c r="N119" i="8"/>
  <c r="S118" i="8"/>
  <c r="R118" i="8"/>
  <c r="S117" i="8"/>
  <c r="R117" i="8"/>
  <c r="S116" i="8"/>
  <c r="R116" i="8"/>
  <c r="S115" i="8"/>
  <c r="R115" i="8"/>
  <c r="AD114" i="8"/>
  <c r="AO114" i="8" s="1"/>
  <c r="K114" i="8" s="1"/>
  <c r="Y114" i="8"/>
  <c r="S114" i="8"/>
  <c r="R114" i="8"/>
  <c r="J114" i="8"/>
  <c r="T113" i="8"/>
  <c r="N113" i="8"/>
  <c r="S112" i="8"/>
  <c r="R112" i="8"/>
  <c r="S111" i="8"/>
  <c r="R111" i="8"/>
  <c r="S110" i="8"/>
  <c r="R110" i="8"/>
  <c r="S109" i="8"/>
  <c r="R109" i="8"/>
  <c r="AD108" i="8"/>
  <c r="AO108" i="8" s="1"/>
  <c r="K108" i="8" s="1"/>
  <c r="Y108" i="8"/>
  <c r="S108" i="8"/>
  <c r="R108" i="8"/>
  <c r="J108" i="8"/>
  <c r="L108" i="8" s="1"/>
  <c r="T107" i="8"/>
  <c r="N107" i="8"/>
  <c r="S106" i="8"/>
  <c r="R106" i="8"/>
  <c r="S105" i="8"/>
  <c r="R105" i="8"/>
  <c r="S104" i="8"/>
  <c r="R104" i="8"/>
  <c r="S103" i="8"/>
  <c r="R103" i="8"/>
  <c r="AD102" i="8"/>
  <c r="AO102" i="8" s="1"/>
  <c r="K102" i="8" s="1"/>
  <c r="Y102" i="8"/>
  <c r="S102" i="8"/>
  <c r="R102" i="8"/>
  <c r="J102" i="8"/>
  <c r="L102" i="8" s="1"/>
  <c r="T101" i="8"/>
  <c r="N101" i="8"/>
  <c r="S100" i="8"/>
  <c r="R100" i="8"/>
  <c r="S99" i="8"/>
  <c r="R99" i="8"/>
  <c r="S98" i="8"/>
  <c r="R98" i="8"/>
  <c r="S97" i="8"/>
  <c r="R97" i="8"/>
  <c r="AD96" i="8"/>
  <c r="AO96" i="8" s="1"/>
  <c r="K96" i="8" s="1"/>
  <c r="Y96" i="8"/>
  <c r="S96" i="8"/>
  <c r="R96" i="8"/>
  <c r="J96" i="8"/>
  <c r="L96" i="8" s="1"/>
  <c r="T95" i="8"/>
  <c r="N95" i="8"/>
  <c r="S94" i="8"/>
  <c r="R94" i="8"/>
  <c r="S93" i="8"/>
  <c r="R93" i="8"/>
  <c r="S92" i="8"/>
  <c r="R92" i="8"/>
  <c r="S91" i="8"/>
  <c r="R91" i="8"/>
  <c r="AD90" i="8"/>
  <c r="AO90" i="8" s="1"/>
  <c r="K90" i="8" s="1"/>
  <c r="Y90" i="8"/>
  <c r="S90" i="8"/>
  <c r="R90" i="8"/>
  <c r="J90" i="8"/>
  <c r="L90" i="8" s="1"/>
  <c r="T89" i="8"/>
  <c r="N89" i="8"/>
  <c r="S88" i="8"/>
  <c r="R88" i="8"/>
  <c r="S87" i="8"/>
  <c r="R87" i="8"/>
  <c r="S86" i="8"/>
  <c r="R86" i="8"/>
  <c r="S85" i="8"/>
  <c r="R85" i="8"/>
  <c r="AD84" i="8"/>
  <c r="AO84" i="8" s="1"/>
  <c r="K84" i="8" s="1"/>
  <c r="Y84" i="8"/>
  <c r="S84" i="8"/>
  <c r="R84" i="8"/>
  <c r="J84" i="8"/>
  <c r="L84" i="8" s="1"/>
  <c r="T83" i="8"/>
  <c r="N83" i="8"/>
  <c r="S82" i="8"/>
  <c r="R82" i="8"/>
  <c r="S81" i="8"/>
  <c r="R81" i="8"/>
  <c r="S80" i="8"/>
  <c r="R80" i="8"/>
  <c r="S79" i="8"/>
  <c r="R79" i="8"/>
  <c r="AD78" i="8"/>
  <c r="AO78" i="8" s="1"/>
  <c r="K78" i="8" s="1"/>
  <c r="Y78" i="8"/>
  <c r="S78" i="8"/>
  <c r="R78" i="8"/>
  <c r="J78" i="8"/>
  <c r="L78" i="8" s="1"/>
  <c r="T77" i="8"/>
  <c r="N77" i="8"/>
  <c r="S76" i="8"/>
  <c r="R76" i="8"/>
  <c r="S75" i="8"/>
  <c r="R75" i="8"/>
  <c r="S74" i="8"/>
  <c r="R74" i="8"/>
  <c r="S73" i="8"/>
  <c r="R73" i="8"/>
  <c r="AD72" i="8"/>
  <c r="AO72" i="8" s="1"/>
  <c r="K72" i="8" s="1"/>
  <c r="Y72" i="8"/>
  <c r="S72" i="8"/>
  <c r="R72" i="8"/>
  <c r="J72" i="8"/>
  <c r="L72" i="8" s="1"/>
  <c r="T71" i="8"/>
  <c r="N71" i="8"/>
  <c r="S70" i="8"/>
  <c r="R70" i="8"/>
  <c r="S69" i="8"/>
  <c r="R69" i="8"/>
  <c r="S68" i="8"/>
  <c r="R68" i="8"/>
  <c r="S67" i="8"/>
  <c r="R67" i="8"/>
  <c r="AD66" i="8"/>
  <c r="AO66" i="8" s="1"/>
  <c r="K66" i="8" s="1"/>
  <c r="Y66" i="8"/>
  <c r="S66" i="8"/>
  <c r="R66" i="8"/>
  <c r="J66" i="8"/>
  <c r="L66" i="8" s="1"/>
  <c r="T65" i="8"/>
  <c r="N65" i="8"/>
  <c r="S64" i="8"/>
  <c r="R64" i="8"/>
  <c r="S63" i="8"/>
  <c r="R63" i="8"/>
  <c r="S62" i="8"/>
  <c r="R62" i="8"/>
  <c r="S61" i="8"/>
  <c r="R61" i="8"/>
  <c r="AD60" i="8"/>
  <c r="AO60" i="8" s="1"/>
  <c r="K60" i="8" s="1"/>
  <c r="Y60" i="8"/>
  <c r="S60" i="8"/>
  <c r="R60" i="8"/>
  <c r="J60" i="8"/>
  <c r="L60" i="8" s="1"/>
  <c r="T59" i="8"/>
  <c r="N59" i="8"/>
  <c r="S58" i="8"/>
  <c r="R58" i="8"/>
  <c r="S57" i="8"/>
  <c r="R57" i="8"/>
  <c r="S56" i="8"/>
  <c r="R56" i="8"/>
  <c r="S55" i="8"/>
  <c r="R55" i="8"/>
  <c r="AD54" i="8"/>
  <c r="AO54" i="8" s="1"/>
  <c r="K54" i="8" s="1"/>
  <c r="Y54" i="8"/>
  <c r="S54" i="8"/>
  <c r="R54" i="8"/>
  <c r="J54" i="8"/>
  <c r="L54" i="8" s="1"/>
  <c r="T53" i="8"/>
  <c r="N53" i="8"/>
  <c r="S52" i="8"/>
  <c r="R52" i="8"/>
  <c r="S51" i="8"/>
  <c r="R51" i="8"/>
  <c r="S50" i="8"/>
  <c r="R50" i="8"/>
  <c r="S49" i="8"/>
  <c r="R49" i="8"/>
  <c r="AD48" i="8"/>
  <c r="AO48" i="8" s="1"/>
  <c r="K48" i="8" s="1"/>
  <c r="Y48" i="8"/>
  <c r="S48" i="8"/>
  <c r="R48" i="8"/>
  <c r="J48" i="8"/>
  <c r="L48" i="8" s="1"/>
  <c r="T47" i="8"/>
  <c r="N47" i="8"/>
  <c r="AD42" i="8"/>
  <c r="AO42" i="8" s="1"/>
  <c r="K42" i="8" s="1"/>
  <c r="Y42" i="8"/>
  <c r="J42" i="8"/>
  <c r="L42" i="8" s="1"/>
  <c r="T41" i="8"/>
  <c r="N41" i="8"/>
  <c r="S40" i="8"/>
  <c r="R40" i="8"/>
  <c r="S39" i="8"/>
  <c r="R39" i="8"/>
  <c r="S38" i="8"/>
  <c r="R38" i="8"/>
  <c r="S37" i="8"/>
  <c r="R37" i="8"/>
  <c r="AD36" i="8"/>
  <c r="AO36" i="8" s="1"/>
  <c r="K36" i="8" s="1"/>
  <c r="Y36" i="8"/>
  <c r="S36" i="8"/>
  <c r="R36" i="8"/>
  <c r="J36" i="8"/>
  <c r="L36" i="8" s="1"/>
  <c r="T35" i="8"/>
  <c r="N35" i="8"/>
  <c r="S34" i="8"/>
  <c r="R34" i="8"/>
  <c r="S33" i="8"/>
  <c r="R33" i="8"/>
  <c r="S32" i="8"/>
  <c r="R32" i="8"/>
  <c r="S31" i="8"/>
  <c r="R31" i="8"/>
  <c r="AD30" i="8"/>
  <c r="AO30" i="8" s="1"/>
  <c r="K30" i="8" s="1"/>
  <c r="Y30" i="8"/>
  <c r="S30" i="8"/>
  <c r="R30" i="8"/>
  <c r="J30" i="8"/>
  <c r="L30" i="8" s="1"/>
  <c r="T29" i="8"/>
  <c r="N29" i="8"/>
  <c r="S28" i="8"/>
  <c r="R28" i="8"/>
  <c r="S27" i="8"/>
  <c r="R27" i="8"/>
  <c r="S26" i="8"/>
  <c r="R26" i="8"/>
  <c r="S25" i="8"/>
  <c r="R25" i="8"/>
  <c r="AD24" i="8"/>
  <c r="AO24" i="8" s="1"/>
  <c r="K24" i="8" s="1"/>
  <c r="Y24" i="8"/>
  <c r="S24" i="8"/>
  <c r="R24" i="8"/>
  <c r="J24" i="8"/>
  <c r="L24" i="8" s="1"/>
  <c r="T23" i="8"/>
  <c r="N23" i="8"/>
  <c r="S22" i="8"/>
  <c r="R22" i="8"/>
  <c r="S21" i="8"/>
  <c r="R21" i="8"/>
  <c r="S20" i="8"/>
  <c r="R20" i="8"/>
  <c r="S19" i="8"/>
  <c r="R19" i="8"/>
  <c r="AD18" i="8"/>
  <c r="AO18" i="8" s="1"/>
  <c r="K18" i="8" s="1"/>
  <c r="Y18" i="8"/>
  <c r="S18" i="8"/>
  <c r="R18" i="8"/>
  <c r="J18" i="8"/>
  <c r="L18" i="8" s="1"/>
  <c r="T17" i="8"/>
  <c r="N17" i="8"/>
  <c r="S16" i="8"/>
  <c r="R16" i="8"/>
  <c r="S15" i="8"/>
  <c r="R15" i="8"/>
  <c r="S14" i="8"/>
  <c r="R14" i="8"/>
  <c r="S13" i="8"/>
  <c r="R13" i="8"/>
  <c r="AD12" i="8"/>
  <c r="AO12" i="8" s="1"/>
  <c r="K12" i="8" s="1"/>
  <c r="Y12" i="8"/>
  <c r="S12" i="8"/>
  <c r="R12" i="8"/>
  <c r="J12" i="8"/>
  <c r="L12" i="8" s="1"/>
  <c r="A12" i="8"/>
  <c r="A18" i="8" s="1"/>
  <c r="A24" i="8" s="1"/>
  <c r="A30" i="8" s="1"/>
  <c r="A36" i="8" s="1"/>
  <c r="A42" i="8" s="1"/>
  <c r="A48" i="8" s="1"/>
  <c r="A54" i="8" s="1"/>
  <c r="A60" i="8" s="1"/>
  <c r="A66" i="8" s="1"/>
  <c r="A72" i="8" s="1"/>
  <c r="A78" i="8" s="1"/>
  <c r="A84" i="8" s="1"/>
  <c r="A90" i="8" s="1"/>
  <c r="A96" i="8" s="1"/>
  <c r="A102" i="8" s="1"/>
  <c r="A108" i="8" s="1"/>
  <c r="A114" i="8" s="1"/>
  <c r="A120" i="8" s="1"/>
  <c r="A126" i="8" s="1"/>
  <c r="A132" i="8" s="1"/>
  <c r="A138" i="8" s="1"/>
  <c r="A144" i="8" s="1"/>
  <c r="A150" i="8" s="1"/>
  <c r="A156" i="8" s="1"/>
  <c r="A162" i="8" s="1"/>
  <c r="A168" i="8" s="1"/>
  <c r="A174" i="8" s="1"/>
  <c r="A180" i="8" s="1"/>
  <c r="A186" i="8" s="1"/>
  <c r="A192" i="8" s="1"/>
  <c r="A198" i="8" s="1"/>
  <c r="A204" i="8" s="1"/>
  <c r="A210" i="8" s="1"/>
  <c r="A216" i="8" s="1"/>
  <c r="T11" i="8"/>
  <c r="N11" i="8"/>
  <c r="S10" i="8"/>
  <c r="R10" i="8"/>
  <c r="S9" i="8"/>
  <c r="R9" i="8"/>
  <c r="S8" i="8"/>
  <c r="R8" i="8"/>
  <c r="S7" i="8"/>
  <c r="R7" i="8"/>
  <c r="AD6" i="8"/>
  <c r="AO6" i="8" s="1"/>
  <c r="K6" i="8" s="1"/>
  <c r="Y6" i="8"/>
  <c r="S6" i="8"/>
  <c r="R6" i="8"/>
  <c r="J6" i="8"/>
  <c r="AQ380" i="7"/>
  <c r="Y380" i="7"/>
  <c r="N380" i="7"/>
  <c r="K380" i="7"/>
  <c r="J380" i="7"/>
  <c r="L380" i="7" s="1"/>
  <c r="AQ379" i="7"/>
  <c r="Y379" i="7"/>
  <c r="N379" i="7"/>
  <c r="K379" i="7"/>
  <c r="J379" i="7"/>
  <c r="L379" i="7" s="1"/>
  <c r="A379" i="7"/>
  <c r="A380" i="7" s="1"/>
  <c r="AQ378" i="7"/>
  <c r="Y378" i="7"/>
  <c r="N378" i="7"/>
  <c r="K378" i="7"/>
  <c r="J378" i="7"/>
  <c r="L378" i="7" s="1"/>
  <c r="AD372" i="7"/>
  <c r="AO372" i="7" s="1"/>
  <c r="K372" i="7" s="1"/>
  <c r="S372" i="7"/>
  <c r="R372" i="7"/>
  <c r="J372" i="7"/>
  <c r="L372" i="7" s="1"/>
  <c r="AD371" i="7"/>
  <c r="AO371" i="7" s="1"/>
  <c r="K371" i="7" s="1"/>
  <c r="L371" i="7" s="1"/>
  <c r="S371" i="7"/>
  <c r="R371" i="7"/>
  <c r="J371" i="7"/>
  <c r="AD370" i="7"/>
  <c r="AO370" i="7" s="1"/>
  <c r="K370" i="7" s="1"/>
  <c r="S370" i="7"/>
  <c r="R370" i="7"/>
  <c r="J370" i="7"/>
  <c r="L370" i="7" s="1"/>
  <c r="AD369" i="7"/>
  <c r="AO369" i="7" s="1"/>
  <c r="K369" i="7" s="1"/>
  <c r="S369" i="7"/>
  <c r="R369" i="7"/>
  <c r="J369" i="7"/>
  <c r="AD368" i="7"/>
  <c r="AO368" i="7" s="1"/>
  <c r="K368" i="7" s="1"/>
  <c r="S368" i="7"/>
  <c r="R368" i="7"/>
  <c r="J368" i="7"/>
  <c r="L368" i="7" s="1"/>
  <c r="AD367" i="7"/>
  <c r="AO367" i="7" s="1"/>
  <c r="K367" i="7" s="1"/>
  <c r="S367" i="7"/>
  <c r="R367" i="7"/>
  <c r="J367" i="7"/>
  <c r="AD366" i="7"/>
  <c r="AO366" i="7" s="1"/>
  <c r="K366" i="7" s="1"/>
  <c r="S366" i="7"/>
  <c r="R366" i="7"/>
  <c r="J366" i="7"/>
  <c r="L366" i="7" s="1"/>
  <c r="T365" i="7"/>
  <c r="N365" i="7"/>
  <c r="S364" i="7"/>
  <c r="R364" i="7"/>
  <c r="S363" i="7"/>
  <c r="R363" i="7"/>
  <c r="S362" i="7"/>
  <c r="R362" i="7"/>
  <c r="S360" i="7"/>
  <c r="R360" i="7"/>
  <c r="AD359" i="7"/>
  <c r="AO359" i="7" s="1"/>
  <c r="K359" i="7" s="1"/>
  <c r="Y359" i="7"/>
  <c r="S359" i="7"/>
  <c r="R359" i="7"/>
  <c r="J359" i="7"/>
  <c r="T358" i="7"/>
  <c r="N358" i="7"/>
  <c r="S357" i="7"/>
  <c r="R357" i="7"/>
  <c r="S356" i="7"/>
  <c r="R356" i="7"/>
  <c r="S355" i="7"/>
  <c r="R355" i="7"/>
  <c r="S353" i="7"/>
  <c r="R353" i="7"/>
  <c r="AD352" i="7"/>
  <c r="AO352" i="7" s="1"/>
  <c r="K352" i="7" s="1"/>
  <c r="Y352" i="7"/>
  <c r="S352" i="7"/>
  <c r="R352" i="7"/>
  <c r="J352" i="7"/>
  <c r="T351" i="7"/>
  <c r="N351" i="7"/>
  <c r="S350" i="7"/>
  <c r="R350" i="7"/>
  <c r="S349" i="7"/>
  <c r="R349" i="7"/>
  <c r="S348" i="7"/>
  <c r="R348" i="7"/>
  <c r="S346" i="7"/>
  <c r="R346" i="7"/>
  <c r="AD345" i="7"/>
  <c r="AO345" i="7" s="1"/>
  <c r="K345" i="7" s="1"/>
  <c r="Y345" i="7"/>
  <c r="S345" i="7"/>
  <c r="R345" i="7"/>
  <c r="J345" i="7"/>
  <c r="L345" i="7" s="1"/>
  <c r="T344" i="7"/>
  <c r="N344" i="7"/>
  <c r="S343" i="7"/>
  <c r="R343" i="7"/>
  <c r="S342" i="7"/>
  <c r="R342" i="7"/>
  <c r="S341" i="7"/>
  <c r="R341" i="7"/>
  <c r="S339" i="7"/>
  <c r="R339" i="7"/>
  <c r="AD338" i="7"/>
  <c r="AO338" i="7" s="1"/>
  <c r="K338" i="7" s="1"/>
  <c r="Y338" i="7"/>
  <c r="S338" i="7"/>
  <c r="R338" i="7"/>
  <c r="J338" i="7"/>
  <c r="L338" i="7" s="1"/>
  <c r="T337" i="7"/>
  <c r="N337" i="7"/>
  <c r="S336" i="7"/>
  <c r="R336" i="7"/>
  <c r="S335" i="7"/>
  <c r="R335" i="7"/>
  <c r="S334" i="7"/>
  <c r="R334" i="7"/>
  <c r="S332" i="7"/>
  <c r="R332" i="7"/>
  <c r="AD331" i="7"/>
  <c r="AO331" i="7" s="1"/>
  <c r="K331" i="7" s="1"/>
  <c r="Y331" i="7"/>
  <c r="S331" i="7"/>
  <c r="R331" i="7"/>
  <c r="J331" i="7"/>
  <c r="T330" i="7"/>
  <c r="N330" i="7"/>
  <c r="S329" i="7"/>
  <c r="R329" i="7"/>
  <c r="S328" i="7"/>
  <c r="R328" i="7"/>
  <c r="S327" i="7"/>
  <c r="R327" i="7"/>
  <c r="S325" i="7"/>
  <c r="R325" i="7"/>
  <c r="AD324" i="7"/>
  <c r="AO324" i="7" s="1"/>
  <c r="K324" i="7" s="1"/>
  <c r="Y324" i="7"/>
  <c r="S324" i="7"/>
  <c r="R324" i="7"/>
  <c r="J324" i="7"/>
  <c r="T323" i="7"/>
  <c r="N323" i="7"/>
  <c r="S322" i="7"/>
  <c r="R322" i="7"/>
  <c r="S321" i="7"/>
  <c r="R321" i="7"/>
  <c r="S320" i="7"/>
  <c r="R320" i="7"/>
  <c r="S318" i="7"/>
  <c r="R318" i="7"/>
  <c r="AD317" i="7"/>
  <c r="AO317" i="7" s="1"/>
  <c r="K317" i="7" s="1"/>
  <c r="Y317" i="7"/>
  <c r="S317" i="7"/>
  <c r="R317" i="7"/>
  <c r="J317" i="7"/>
  <c r="T316" i="7"/>
  <c r="N316" i="7"/>
  <c r="S315" i="7"/>
  <c r="R315" i="7"/>
  <c r="S314" i="7"/>
  <c r="R314" i="7"/>
  <c r="S313" i="7"/>
  <c r="R313" i="7"/>
  <c r="S311" i="7"/>
  <c r="R311" i="7"/>
  <c r="AD310" i="7"/>
  <c r="AO310" i="7" s="1"/>
  <c r="K310" i="7" s="1"/>
  <c r="Y310" i="7"/>
  <c r="S310" i="7"/>
  <c r="R310" i="7"/>
  <c r="J310" i="7"/>
  <c r="T309" i="7"/>
  <c r="N309" i="7"/>
  <c r="S308" i="7"/>
  <c r="R308" i="7"/>
  <c r="S307" i="7"/>
  <c r="R307" i="7"/>
  <c r="S305" i="7"/>
  <c r="R305" i="7"/>
  <c r="S304" i="7"/>
  <c r="R304" i="7"/>
  <c r="AD303" i="7"/>
  <c r="AO303" i="7" s="1"/>
  <c r="K303" i="7" s="1"/>
  <c r="Y303" i="7"/>
  <c r="S303" i="7"/>
  <c r="R303" i="7"/>
  <c r="J303" i="7"/>
  <c r="A303" i="7"/>
  <c r="A310" i="7" s="1"/>
  <c r="A317" i="7" s="1"/>
  <c r="A324" i="7" s="1"/>
  <c r="A331" i="7" s="1"/>
  <c r="A338" i="7" s="1"/>
  <c r="A345" i="7" s="1"/>
  <c r="A352" i="7" s="1"/>
  <c r="A359" i="7" s="1"/>
  <c r="A366" i="7" s="1"/>
  <c r="A367" i="7" s="1"/>
  <c r="A368" i="7" s="1"/>
  <c r="A369" i="7" s="1"/>
  <c r="A370" i="7" s="1"/>
  <c r="A371" i="7" s="1"/>
  <c r="A372" i="7" s="1"/>
  <c r="T302" i="7"/>
  <c r="N302" i="7"/>
  <c r="S301" i="7"/>
  <c r="R301" i="7"/>
  <c r="S300" i="7"/>
  <c r="R300" i="7"/>
  <c r="S298" i="7"/>
  <c r="R298" i="7"/>
  <c r="S297" i="7"/>
  <c r="R297" i="7"/>
  <c r="AD296" i="7"/>
  <c r="AO296" i="7" s="1"/>
  <c r="K296" i="7" s="1"/>
  <c r="Y296" i="7"/>
  <c r="S296" i="7"/>
  <c r="R296" i="7"/>
  <c r="J296" i="7"/>
  <c r="T294" i="7"/>
  <c r="N294" i="7"/>
  <c r="S293" i="7"/>
  <c r="R293" i="7"/>
  <c r="S292" i="7"/>
  <c r="R292" i="7"/>
  <c r="S291" i="7"/>
  <c r="R291" i="7"/>
  <c r="S290" i="7"/>
  <c r="R290" i="7"/>
  <c r="AD289" i="7"/>
  <c r="AO289" i="7" s="1"/>
  <c r="K289" i="7" s="1"/>
  <c r="Y289" i="7"/>
  <c r="S289" i="7"/>
  <c r="R289" i="7"/>
  <c r="J289" i="7"/>
  <c r="T288" i="7"/>
  <c r="N288" i="7"/>
  <c r="S287" i="7"/>
  <c r="R287" i="7"/>
  <c r="S286" i="7"/>
  <c r="R286" i="7"/>
  <c r="S285" i="7"/>
  <c r="R285" i="7"/>
  <c r="S284" i="7"/>
  <c r="R284" i="7"/>
  <c r="AD283" i="7"/>
  <c r="AO283" i="7" s="1"/>
  <c r="K283" i="7" s="1"/>
  <c r="Y283" i="7"/>
  <c r="S283" i="7"/>
  <c r="R283" i="7"/>
  <c r="J283" i="7"/>
  <c r="T282" i="7"/>
  <c r="N282" i="7"/>
  <c r="S281" i="7"/>
  <c r="R281" i="7"/>
  <c r="S280" i="7"/>
  <c r="R280" i="7"/>
  <c r="S279" i="7"/>
  <c r="R279" i="7"/>
  <c r="S278" i="7"/>
  <c r="R278" i="7"/>
  <c r="AD277" i="7"/>
  <c r="AO277" i="7" s="1"/>
  <c r="K277" i="7" s="1"/>
  <c r="Y277" i="7"/>
  <c r="S277" i="7"/>
  <c r="R277" i="7"/>
  <c r="J277" i="7"/>
  <c r="T276" i="7"/>
  <c r="N276" i="7"/>
  <c r="S275" i="7"/>
  <c r="R275" i="7"/>
  <c r="S274" i="7"/>
  <c r="R274" i="7"/>
  <c r="S273" i="7"/>
  <c r="R273" i="7"/>
  <c r="S272" i="7"/>
  <c r="R272" i="7"/>
  <c r="AD271" i="7"/>
  <c r="AO271" i="7" s="1"/>
  <c r="K271" i="7" s="1"/>
  <c r="Y271" i="7"/>
  <c r="S271" i="7"/>
  <c r="R271" i="7"/>
  <c r="J271" i="7"/>
  <c r="T270" i="7"/>
  <c r="N270" i="7"/>
  <c r="S269" i="7"/>
  <c r="R269" i="7"/>
  <c r="S268" i="7"/>
  <c r="R268" i="7"/>
  <c r="S267" i="7"/>
  <c r="R267" i="7"/>
  <c r="S266" i="7"/>
  <c r="R266" i="7"/>
  <c r="AD265" i="7"/>
  <c r="AO265" i="7" s="1"/>
  <c r="K265" i="7" s="1"/>
  <c r="Y265" i="7"/>
  <c r="S265" i="7"/>
  <c r="R265" i="7"/>
  <c r="J265" i="7"/>
  <c r="T264" i="7"/>
  <c r="N264" i="7"/>
  <c r="S263" i="7"/>
  <c r="R263" i="7"/>
  <c r="S262" i="7"/>
  <c r="R262" i="7"/>
  <c r="S261" i="7"/>
  <c r="R261" i="7"/>
  <c r="S260" i="7"/>
  <c r="R260" i="7"/>
  <c r="AD259" i="7"/>
  <c r="AO259" i="7" s="1"/>
  <c r="K259" i="7" s="1"/>
  <c r="Y259" i="7"/>
  <c r="S259" i="7"/>
  <c r="R259" i="7"/>
  <c r="J259" i="7"/>
  <c r="T258" i="7"/>
  <c r="N258" i="7"/>
  <c r="S257" i="7"/>
  <c r="R257" i="7"/>
  <c r="S256" i="7"/>
  <c r="R256" i="7"/>
  <c r="S255" i="7"/>
  <c r="R255" i="7"/>
  <c r="S254" i="7"/>
  <c r="R254" i="7"/>
  <c r="AD253" i="7"/>
  <c r="AO253" i="7" s="1"/>
  <c r="K253" i="7" s="1"/>
  <c r="Y253" i="7"/>
  <c r="S253" i="7"/>
  <c r="R253" i="7"/>
  <c r="J253" i="7"/>
  <c r="T252" i="7"/>
  <c r="N252" i="7"/>
  <c r="S251" i="7"/>
  <c r="R251" i="7"/>
  <c r="S250" i="7"/>
  <c r="R250" i="7"/>
  <c r="S249" i="7"/>
  <c r="R249" i="7"/>
  <c r="S248" i="7"/>
  <c r="R248" i="7"/>
  <c r="AD247" i="7"/>
  <c r="AO247" i="7" s="1"/>
  <c r="K247" i="7" s="1"/>
  <c r="Y247" i="7"/>
  <c r="S247" i="7"/>
  <c r="R247" i="7"/>
  <c r="J247" i="7"/>
  <c r="T246" i="7"/>
  <c r="N246" i="7"/>
  <c r="S245" i="7"/>
  <c r="R245" i="7"/>
  <c r="S244" i="7"/>
  <c r="R244" i="7"/>
  <c r="S243" i="7"/>
  <c r="R243" i="7"/>
  <c r="S242" i="7"/>
  <c r="R242" i="7"/>
  <c r="AD241" i="7"/>
  <c r="AO241" i="7" s="1"/>
  <c r="K241" i="7" s="1"/>
  <c r="Y241" i="7"/>
  <c r="S241" i="7"/>
  <c r="R241" i="7"/>
  <c r="J241" i="7"/>
  <c r="T240" i="7"/>
  <c r="N240" i="7"/>
  <c r="S239" i="7"/>
  <c r="R239" i="7"/>
  <c r="S238" i="7"/>
  <c r="R238" i="7"/>
  <c r="S237" i="7"/>
  <c r="R237" i="7"/>
  <c r="S236" i="7"/>
  <c r="R236" i="7"/>
  <c r="AD235" i="7"/>
  <c r="AO235" i="7" s="1"/>
  <c r="K235" i="7" s="1"/>
  <c r="Y235" i="7"/>
  <c r="S235" i="7"/>
  <c r="R235" i="7"/>
  <c r="J235" i="7"/>
  <c r="T234" i="7"/>
  <c r="N234" i="7"/>
  <c r="S233" i="7"/>
  <c r="R233" i="7"/>
  <c r="S232" i="7"/>
  <c r="R232" i="7"/>
  <c r="S231" i="7"/>
  <c r="R231" i="7"/>
  <c r="S230" i="7"/>
  <c r="R230" i="7"/>
  <c r="AD229" i="7"/>
  <c r="AO229" i="7" s="1"/>
  <c r="K229" i="7" s="1"/>
  <c r="Y229" i="7"/>
  <c r="S229" i="7"/>
  <c r="R229" i="7"/>
  <c r="J229" i="7"/>
  <c r="A229" i="7"/>
  <c r="A235" i="7" s="1"/>
  <c r="A241" i="7" s="1"/>
  <c r="A247" i="7" s="1"/>
  <c r="A253" i="7" s="1"/>
  <c r="A259" i="7" s="1"/>
  <c r="A265" i="7" s="1"/>
  <c r="A271" i="7" s="1"/>
  <c r="A277" i="7" s="1"/>
  <c r="A283" i="7" s="1"/>
  <c r="A289" i="7" s="1"/>
  <c r="T228" i="7"/>
  <c r="N228" i="7"/>
  <c r="S227" i="7"/>
  <c r="R227" i="7"/>
  <c r="S226" i="7"/>
  <c r="R226" i="7"/>
  <c r="S225" i="7"/>
  <c r="R225" i="7"/>
  <c r="S224" i="7"/>
  <c r="R224" i="7"/>
  <c r="AD223" i="7"/>
  <c r="AO223" i="7" s="1"/>
  <c r="K223" i="7" s="1"/>
  <c r="Y223" i="7"/>
  <c r="S223" i="7"/>
  <c r="R223" i="7"/>
  <c r="J223" i="7"/>
  <c r="T221" i="7"/>
  <c r="N221" i="7"/>
  <c r="S220" i="7"/>
  <c r="R220" i="7"/>
  <c r="S219" i="7"/>
  <c r="R219" i="7"/>
  <c r="S218" i="7"/>
  <c r="R218" i="7"/>
  <c r="S217" i="7"/>
  <c r="R217" i="7"/>
  <c r="AD216" i="7"/>
  <c r="AO216" i="7" s="1"/>
  <c r="K216" i="7" s="1"/>
  <c r="Y216" i="7"/>
  <c r="S216" i="7"/>
  <c r="R216" i="7"/>
  <c r="J216" i="7"/>
  <c r="T215" i="7"/>
  <c r="N215" i="7"/>
  <c r="S214" i="7"/>
  <c r="R214" i="7"/>
  <c r="S213" i="7"/>
  <c r="R213" i="7"/>
  <c r="S212" i="7"/>
  <c r="R212" i="7"/>
  <c r="S211" i="7"/>
  <c r="R211" i="7"/>
  <c r="AD210" i="7"/>
  <c r="AO210" i="7" s="1"/>
  <c r="K210" i="7" s="1"/>
  <c r="Y210" i="7"/>
  <c r="S210" i="7"/>
  <c r="R210" i="7"/>
  <c r="J210" i="7"/>
  <c r="T209" i="7"/>
  <c r="N209" i="7"/>
  <c r="S208" i="7"/>
  <c r="R208" i="7"/>
  <c r="S207" i="7"/>
  <c r="R207" i="7"/>
  <c r="S206" i="7"/>
  <c r="R206" i="7"/>
  <c r="S205" i="7"/>
  <c r="R205" i="7"/>
  <c r="AD204" i="7"/>
  <c r="AO204" i="7" s="1"/>
  <c r="K204" i="7" s="1"/>
  <c r="Y204" i="7"/>
  <c r="S204" i="7"/>
  <c r="R204" i="7"/>
  <c r="J204" i="7"/>
  <c r="T203" i="7"/>
  <c r="N203" i="7"/>
  <c r="S202" i="7"/>
  <c r="R202" i="7"/>
  <c r="S201" i="7"/>
  <c r="R201" i="7"/>
  <c r="S200" i="7"/>
  <c r="R200" i="7"/>
  <c r="S199" i="7"/>
  <c r="R199" i="7"/>
  <c r="AD198" i="7"/>
  <c r="AO198" i="7" s="1"/>
  <c r="K198" i="7" s="1"/>
  <c r="Y198" i="7"/>
  <c r="S198" i="7"/>
  <c r="R198" i="7"/>
  <c r="J198" i="7"/>
  <c r="T197" i="7"/>
  <c r="N197" i="7"/>
  <c r="S196" i="7"/>
  <c r="R196" i="7"/>
  <c r="S195" i="7"/>
  <c r="R195" i="7"/>
  <c r="S194" i="7"/>
  <c r="R194" i="7"/>
  <c r="S193" i="7"/>
  <c r="R193" i="7"/>
  <c r="AD192" i="7"/>
  <c r="AO192" i="7" s="1"/>
  <c r="K192" i="7" s="1"/>
  <c r="Y192" i="7"/>
  <c r="S192" i="7"/>
  <c r="R192" i="7"/>
  <c r="J192" i="7"/>
  <c r="T191" i="7"/>
  <c r="N191" i="7"/>
  <c r="S190" i="7"/>
  <c r="R190" i="7"/>
  <c r="S189" i="7"/>
  <c r="R189" i="7"/>
  <c r="S188" i="7"/>
  <c r="R188" i="7"/>
  <c r="S187" i="7"/>
  <c r="R187" i="7"/>
  <c r="AD186" i="7"/>
  <c r="AO186" i="7" s="1"/>
  <c r="K186" i="7" s="1"/>
  <c r="Y186" i="7"/>
  <c r="S186" i="7"/>
  <c r="R186" i="7"/>
  <c r="J186" i="7"/>
  <c r="T185" i="7"/>
  <c r="N185" i="7"/>
  <c r="S184" i="7"/>
  <c r="R184" i="7"/>
  <c r="S183" i="7"/>
  <c r="R183" i="7"/>
  <c r="S182" i="7"/>
  <c r="R182" i="7"/>
  <c r="S181" i="7"/>
  <c r="R181" i="7"/>
  <c r="AD180" i="7"/>
  <c r="AO180" i="7" s="1"/>
  <c r="K180" i="7" s="1"/>
  <c r="Y180" i="7"/>
  <c r="S180" i="7"/>
  <c r="R180" i="7"/>
  <c r="J180" i="7"/>
  <c r="T179" i="7"/>
  <c r="N179" i="7"/>
  <c r="S178" i="7"/>
  <c r="R178" i="7"/>
  <c r="S177" i="7"/>
  <c r="R177" i="7"/>
  <c r="S176" i="7"/>
  <c r="R176" i="7"/>
  <c r="S175" i="7"/>
  <c r="R175" i="7"/>
  <c r="AD174" i="7"/>
  <c r="AO174" i="7" s="1"/>
  <c r="K174" i="7" s="1"/>
  <c r="Y174" i="7"/>
  <c r="S174" i="7"/>
  <c r="R174" i="7"/>
  <c r="J174" i="7"/>
  <c r="T173" i="7"/>
  <c r="N173" i="7"/>
  <c r="S172" i="7"/>
  <c r="R172" i="7"/>
  <c r="S171" i="7"/>
  <c r="R171" i="7"/>
  <c r="S170" i="7"/>
  <c r="R170" i="7"/>
  <c r="S169" i="7"/>
  <c r="R169" i="7"/>
  <c r="AD168" i="7"/>
  <c r="AO168" i="7" s="1"/>
  <c r="K168" i="7" s="1"/>
  <c r="Y168" i="7"/>
  <c r="S168" i="7"/>
  <c r="R168" i="7"/>
  <c r="J168" i="7"/>
  <c r="T167" i="7"/>
  <c r="N167" i="7"/>
  <c r="S166" i="7"/>
  <c r="R166" i="7"/>
  <c r="S165" i="7"/>
  <c r="R165" i="7"/>
  <c r="S164" i="7"/>
  <c r="R164" i="7"/>
  <c r="S163" i="7"/>
  <c r="R163" i="7"/>
  <c r="AD162" i="7"/>
  <c r="AO162" i="7" s="1"/>
  <c r="K162" i="7" s="1"/>
  <c r="Y162" i="7"/>
  <c r="S162" i="7"/>
  <c r="R162" i="7"/>
  <c r="J162" i="7"/>
  <c r="T161" i="7"/>
  <c r="N161" i="7"/>
  <c r="S160" i="7"/>
  <c r="R160" i="7"/>
  <c r="D160" i="7"/>
  <c r="S159" i="7"/>
  <c r="R159" i="7"/>
  <c r="S158" i="7"/>
  <c r="R158" i="7"/>
  <c r="S157" i="7"/>
  <c r="R157" i="7"/>
  <c r="AD156" i="7"/>
  <c r="AO156" i="7" s="1"/>
  <c r="K156" i="7" s="1"/>
  <c r="Y156" i="7"/>
  <c r="S156" i="7"/>
  <c r="R156" i="7"/>
  <c r="J156" i="7"/>
  <c r="T155" i="7"/>
  <c r="N155" i="7"/>
  <c r="S154" i="7"/>
  <c r="R154" i="7"/>
  <c r="D154" i="7"/>
  <c r="S153" i="7"/>
  <c r="R153" i="7"/>
  <c r="S152" i="7"/>
  <c r="R152" i="7"/>
  <c r="S151" i="7"/>
  <c r="R151" i="7"/>
  <c r="AD150" i="7"/>
  <c r="AO150" i="7" s="1"/>
  <c r="K150" i="7" s="1"/>
  <c r="Y150" i="7"/>
  <c r="S150" i="7"/>
  <c r="R150" i="7"/>
  <c r="J150" i="7"/>
  <c r="T149" i="7"/>
  <c r="N149" i="7"/>
  <c r="S148" i="7"/>
  <c r="R148" i="7"/>
  <c r="S147" i="7"/>
  <c r="R147" i="7"/>
  <c r="S146" i="7"/>
  <c r="R146" i="7"/>
  <c r="S145" i="7"/>
  <c r="R145" i="7"/>
  <c r="AD144" i="7"/>
  <c r="AO144" i="7" s="1"/>
  <c r="K144" i="7" s="1"/>
  <c r="Y144" i="7"/>
  <c r="S144" i="7"/>
  <c r="R144" i="7"/>
  <c r="J144" i="7"/>
  <c r="T143" i="7"/>
  <c r="N143" i="7"/>
  <c r="S142" i="7"/>
  <c r="R142" i="7"/>
  <c r="S141" i="7"/>
  <c r="R141" i="7"/>
  <c r="S140" i="7"/>
  <c r="R140" i="7"/>
  <c r="S139" i="7"/>
  <c r="R139" i="7"/>
  <c r="AD138" i="7"/>
  <c r="AO138" i="7" s="1"/>
  <c r="K138" i="7" s="1"/>
  <c r="Y138" i="7"/>
  <c r="S138" i="7"/>
  <c r="R138" i="7"/>
  <c r="J138" i="7"/>
  <c r="T137" i="7"/>
  <c r="N137" i="7"/>
  <c r="S136" i="7"/>
  <c r="R136" i="7"/>
  <c r="S135" i="7"/>
  <c r="R135" i="7"/>
  <c r="S134" i="7"/>
  <c r="R134" i="7"/>
  <c r="S133" i="7"/>
  <c r="R133" i="7"/>
  <c r="AD132" i="7"/>
  <c r="AO132" i="7" s="1"/>
  <c r="K132" i="7" s="1"/>
  <c r="Y132" i="7"/>
  <c r="S132" i="7"/>
  <c r="R132" i="7"/>
  <c r="J132" i="7"/>
  <c r="T131" i="7"/>
  <c r="N131" i="7"/>
  <c r="S130" i="7"/>
  <c r="R130" i="7"/>
  <c r="S129" i="7"/>
  <c r="R129" i="7"/>
  <c r="S128" i="7"/>
  <c r="R128" i="7"/>
  <c r="S127" i="7"/>
  <c r="R127" i="7"/>
  <c r="AD126" i="7"/>
  <c r="AO126" i="7" s="1"/>
  <c r="K126" i="7" s="1"/>
  <c r="Y126" i="7"/>
  <c r="S126" i="7"/>
  <c r="R126" i="7"/>
  <c r="J126" i="7"/>
  <c r="T125" i="7"/>
  <c r="N125" i="7"/>
  <c r="S124" i="7"/>
  <c r="R124" i="7"/>
  <c r="S123" i="7"/>
  <c r="R123" i="7"/>
  <c r="S122" i="7"/>
  <c r="R122" i="7"/>
  <c r="S121" i="7"/>
  <c r="R121" i="7"/>
  <c r="AD120" i="7"/>
  <c r="AO120" i="7" s="1"/>
  <c r="K120" i="7" s="1"/>
  <c r="Y120" i="7"/>
  <c r="S120" i="7"/>
  <c r="R120" i="7"/>
  <c r="J120" i="7"/>
  <c r="T119" i="7"/>
  <c r="N119" i="7"/>
  <c r="S118" i="7"/>
  <c r="R118" i="7"/>
  <c r="S117" i="7"/>
  <c r="R117" i="7"/>
  <c r="S116" i="7"/>
  <c r="R116" i="7"/>
  <c r="S115" i="7"/>
  <c r="R115" i="7"/>
  <c r="AD114" i="7"/>
  <c r="AO114" i="7" s="1"/>
  <c r="K114" i="7" s="1"/>
  <c r="Y114" i="7"/>
  <c r="S114" i="7"/>
  <c r="R114" i="7"/>
  <c r="J114" i="7"/>
  <c r="T113" i="7"/>
  <c r="N113" i="7"/>
  <c r="S112" i="7"/>
  <c r="R112" i="7"/>
  <c r="S111" i="7"/>
  <c r="R111" i="7"/>
  <c r="S110" i="7"/>
  <c r="R110" i="7"/>
  <c r="S109" i="7"/>
  <c r="R109" i="7"/>
  <c r="AD108" i="7"/>
  <c r="AO108" i="7" s="1"/>
  <c r="K108" i="7" s="1"/>
  <c r="Y108" i="7"/>
  <c r="S108" i="7"/>
  <c r="R108" i="7"/>
  <c r="J108" i="7"/>
  <c r="T107" i="7"/>
  <c r="N107" i="7"/>
  <c r="S106" i="7"/>
  <c r="R106" i="7"/>
  <c r="S105" i="7"/>
  <c r="R105" i="7"/>
  <c r="S104" i="7"/>
  <c r="R104" i="7"/>
  <c r="S103" i="7"/>
  <c r="R103" i="7"/>
  <c r="AD102" i="7"/>
  <c r="AO102" i="7" s="1"/>
  <c r="K102" i="7" s="1"/>
  <c r="Y102" i="7"/>
  <c r="S102" i="7"/>
  <c r="R102" i="7"/>
  <c r="J102" i="7"/>
  <c r="T101" i="7"/>
  <c r="N101" i="7"/>
  <c r="S100" i="7"/>
  <c r="R100" i="7"/>
  <c r="S99" i="7"/>
  <c r="R99" i="7"/>
  <c r="S98" i="7"/>
  <c r="R98" i="7"/>
  <c r="S97" i="7"/>
  <c r="R97" i="7"/>
  <c r="AD96" i="7"/>
  <c r="AO96" i="7" s="1"/>
  <c r="K96" i="7" s="1"/>
  <c r="Y96" i="7"/>
  <c r="S96" i="7"/>
  <c r="R96" i="7"/>
  <c r="J96" i="7"/>
  <c r="T95" i="7"/>
  <c r="N95" i="7"/>
  <c r="S94" i="7"/>
  <c r="R94" i="7"/>
  <c r="S93" i="7"/>
  <c r="R93" i="7"/>
  <c r="S92" i="7"/>
  <c r="R92" i="7"/>
  <c r="S91" i="7"/>
  <c r="R91" i="7"/>
  <c r="AD90" i="7"/>
  <c r="AO90" i="7" s="1"/>
  <c r="K90" i="7" s="1"/>
  <c r="Y90" i="7"/>
  <c r="S90" i="7"/>
  <c r="R90" i="7"/>
  <c r="J90" i="7"/>
  <c r="T89" i="7"/>
  <c r="N89" i="7"/>
  <c r="S88" i="7"/>
  <c r="R88" i="7"/>
  <c r="S87" i="7"/>
  <c r="R87" i="7"/>
  <c r="S86" i="7"/>
  <c r="R86" i="7"/>
  <c r="S85" i="7"/>
  <c r="R85" i="7"/>
  <c r="AD84" i="7"/>
  <c r="AO84" i="7" s="1"/>
  <c r="K84" i="7" s="1"/>
  <c r="Y84" i="7"/>
  <c r="S84" i="7"/>
  <c r="R84" i="7"/>
  <c r="J84" i="7"/>
  <c r="T83" i="7"/>
  <c r="N83" i="7"/>
  <c r="S82" i="7"/>
  <c r="R82" i="7"/>
  <c r="S81" i="7"/>
  <c r="R81" i="7"/>
  <c r="S80" i="7"/>
  <c r="R80" i="7"/>
  <c r="S79" i="7"/>
  <c r="R79" i="7"/>
  <c r="AD78" i="7"/>
  <c r="AO78" i="7" s="1"/>
  <c r="K78" i="7" s="1"/>
  <c r="Y78" i="7"/>
  <c r="S78" i="7"/>
  <c r="R78" i="7"/>
  <c r="J78" i="7"/>
  <c r="T77" i="7"/>
  <c r="N77" i="7"/>
  <c r="S76" i="7"/>
  <c r="R76" i="7"/>
  <c r="S75" i="7"/>
  <c r="R75" i="7"/>
  <c r="S74" i="7"/>
  <c r="R74" i="7"/>
  <c r="S73" i="7"/>
  <c r="R73" i="7"/>
  <c r="AD72" i="7"/>
  <c r="AO72" i="7" s="1"/>
  <c r="K72" i="7" s="1"/>
  <c r="L72" i="7" s="1"/>
  <c r="Y72" i="7"/>
  <c r="S72" i="7"/>
  <c r="R72" i="7"/>
  <c r="J72" i="7"/>
  <c r="T71" i="7"/>
  <c r="N71" i="7"/>
  <c r="S70" i="7"/>
  <c r="R70" i="7"/>
  <c r="S69" i="7"/>
  <c r="R69" i="7"/>
  <c r="S68" i="7"/>
  <c r="R68" i="7"/>
  <c r="S67" i="7"/>
  <c r="R67" i="7"/>
  <c r="AD66" i="7"/>
  <c r="AO66" i="7" s="1"/>
  <c r="K66" i="7" s="1"/>
  <c r="Y66" i="7"/>
  <c r="S66" i="7"/>
  <c r="R66" i="7"/>
  <c r="J66" i="7"/>
  <c r="T65" i="7"/>
  <c r="N65" i="7"/>
  <c r="S64" i="7"/>
  <c r="R64" i="7"/>
  <c r="S63" i="7"/>
  <c r="R63" i="7"/>
  <c r="S62" i="7"/>
  <c r="R62" i="7"/>
  <c r="S61" i="7"/>
  <c r="R61" i="7"/>
  <c r="AD60" i="7"/>
  <c r="AO60" i="7" s="1"/>
  <c r="K60" i="7" s="1"/>
  <c r="Y60" i="7"/>
  <c r="S60" i="7"/>
  <c r="R60" i="7"/>
  <c r="J60" i="7"/>
  <c r="T59" i="7"/>
  <c r="N59" i="7"/>
  <c r="S58" i="7"/>
  <c r="R58" i="7"/>
  <c r="S57" i="7"/>
  <c r="R57" i="7"/>
  <c r="S56" i="7"/>
  <c r="R56" i="7"/>
  <c r="S55" i="7"/>
  <c r="R55" i="7"/>
  <c r="AD54" i="7"/>
  <c r="AO54" i="7" s="1"/>
  <c r="K54" i="7" s="1"/>
  <c r="Y54" i="7"/>
  <c r="S54" i="7"/>
  <c r="R54" i="7"/>
  <c r="J54" i="7"/>
  <c r="T53" i="7"/>
  <c r="N53" i="7"/>
  <c r="S52" i="7"/>
  <c r="R52" i="7"/>
  <c r="S51" i="7"/>
  <c r="R51" i="7"/>
  <c r="S50" i="7"/>
  <c r="R50" i="7"/>
  <c r="S49" i="7"/>
  <c r="R49" i="7"/>
  <c r="AD48" i="7"/>
  <c r="AO48" i="7" s="1"/>
  <c r="K48" i="7" s="1"/>
  <c r="Y48" i="7"/>
  <c r="S48" i="7"/>
  <c r="R48" i="7"/>
  <c r="J48" i="7"/>
  <c r="T47" i="7"/>
  <c r="N47" i="7"/>
  <c r="AD42" i="7"/>
  <c r="AO42" i="7" s="1"/>
  <c r="K42" i="7" s="1"/>
  <c r="Y42" i="7"/>
  <c r="J42" i="7"/>
  <c r="T41" i="7"/>
  <c r="N41" i="7"/>
  <c r="S40" i="7"/>
  <c r="R40" i="7"/>
  <c r="S39" i="7"/>
  <c r="R39" i="7"/>
  <c r="S38" i="7"/>
  <c r="R38" i="7"/>
  <c r="S37" i="7"/>
  <c r="R37" i="7"/>
  <c r="AD36" i="7"/>
  <c r="AO36" i="7" s="1"/>
  <c r="K36" i="7" s="1"/>
  <c r="Y36" i="7"/>
  <c r="S36" i="7"/>
  <c r="R36" i="7"/>
  <c r="J36" i="7"/>
  <c r="T35" i="7"/>
  <c r="N35" i="7"/>
  <c r="S34" i="7"/>
  <c r="R34" i="7"/>
  <c r="S33" i="7"/>
  <c r="R33" i="7"/>
  <c r="S32" i="7"/>
  <c r="R32" i="7"/>
  <c r="S31" i="7"/>
  <c r="R31" i="7"/>
  <c r="AD30" i="7"/>
  <c r="AO30" i="7" s="1"/>
  <c r="K30" i="7" s="1"/>
  <c r="Y30" i="7"/>
  <c r="S30" i="7"/>
  <c r="R30" i="7"/>
  <c r="J30" i="7"/>
  <c r="T29" i="7"/>
  <c r="N29" i="7"/>
  <c r="S28" i="7"/>
  <c r="R28" i="7"/>
  <c r="S27" i="7"/>
  <c r="R27" i="7"/>
  <c r="S26" i="7"/>
  <c r="R26" i="7"/>
  <c r="S25" i="7"/>
  <c r="R25" i="7"/>
  <c r="AD24" i="7"/>
  <c r="AO24" i="7" s="1"/>
  <c r="K24" i="7" s="1"/>
  <c r="Y24" i="7"/>
  <c r="S24" i="7"/>
  <c r="R24" i="7"/>
  <c r="J24" i="7"/>
  <c r="T23" i="7"/>
  <c r="N23" i="7"/>
  <c r="S22" i="7"/>
  <c r="R22" i="7"/>
  <c r="S21" i="7"/>
  <c r="R21" i="7"/>
  <c r="S20" i="7"/>
  <c r="R20" i="7"/>
  <c r="S19" i="7"/>
  <c r="R19" i="7"/>
  <c r="AD18" i="7"/>
  <c r="AO18" i="7" s="1"/>
  <c r="K18" i="7" s="1"/>
  <c r="Y18" i="7"/>
  <c r="S18" i="7"/>
  <c r="R18" i="7"/>
  <c r="J18" i="7"/>
  <c r="T17" i="7"/>
  <c r="N17" i="7"/>
  <c r="S16" i="7"/>
  <c r="R16" i="7"/>
  <c r="S15" i="7"/>
  <c r="R15" i="7"/>
  <c r="S14" i="7"/>
  <c r="R14" i="7"/>
  <c r="S13" i="7"/>
  <c r="R13" i="7"/>
  <c r="AD12" i="7"/>
  <c r="AO12" i="7" s="1"/>
  <c r="K12" i="7" s="1"/>
  <c r="Y12" i="7"/>
  <c r="S12" i="7"/>
  <c r="R12" i="7"/>
  <c r="J12" i="7"/>
  <c r="A12" i="7"/>
  <c r="A18" i="7" s="1"/>
  <c r="A24" i="7" s="1"/>
  <c r="A30" i="7" s="1"/>
  <c r="A36" i="7" s="1"/>
  <c r="A42" i="7" s="1"/>
  <c r="A48" i="7" s="1"/>
  <c r="A54" i="7" s="1"/>
  <c r="A60" i="7" s="1"/>
  <c r="A66" i="7" s="1"/>
  <c r="A72" i="7" s="1"/>
  <c r="A78" i="7" s="1"/>
  <c r="A84" i="7" s="1"/>
  <c r="A90" i="7" s="1"/>
  <c r="A96" i="7" s="1"/>
  <c r="A102" i="7" s="1"/>
  <c r="A108" i="7" s="1"/>
  <c r="A114" i="7" s="1"/>
  <c r="A120" i="7" s="1"/>
  <c r="A126" i="7" s="1"/>
  <c r="A132" i="7" s="1"/>
  <c r="A138" i="7" s="1"/>
  <c r="A144" i="7" s="1"/>
  <c r="A150" i="7" s="1"/>
  <c r="A156" i="7" s="1"/>
  <c r="A162" i="7" s="1"/>
  <c r="A168" i="7" s="1"/>
  <c r="A174" i="7" s="1"/>
  <c r="A180" i="7" s="1"/>
  <c r="A186" i="7" s="1"/>
  <c r="A192" i="7" s="1"/>
  <c r="A198" i="7" s="1"/>
  <c r="A204" i="7" s="1"/>
  <c r="A210" i="7" s="1"/>
  <c r="A216" i="7" s="1"/>
  <c r="T11" i="7"/>
  <c r="N11" i="7"/>
  <c r="S10" i="7"/>
  <c r="R10" i="7"/>
  <c r="S9" i="7"/>
  <c r="R9" i="7"/>
  <c r="S8" i="7"/>
  <c r="R8" i="7"/>
  <c r="S7" i="7"/>
  <c r="R7" i="7"/>
  <c r="AD6" i="7"/>
  <c r="AO6" i="7" s="1"/>
  <c r="K6" i="7" s="1"/>
  <c r="Y6" i="7"/>
  <c r="S6" i="7"/>
  <c r="R6" i="7"/>
  <c r="J6" i="7"/>
  <c r="AQ380" i="6"/>
  <c r="K380" i="6" s="1"/>
  <c r="Y380" i="6"/>
  <c r="N380" i="6"/>
  <c r="J380" i="6"/>
  <c r="L380" i="6" s="1"/>
  <c r="AQ379" i="6"/>
  <c r="Y379" i="6"/>
  <c r="N379" i="6"/>
  <c r="K379" i="6"/>
  <c r="J379" i="6"/>
  <c r="L379" i="6" s="1"/>
  <c r="A379" i="6"/>
  <c r="A380" i="6" s="1"/>
  <c r="AQ378" i="6"/>
  <c r="Y378" i="6"/>
  <c r="N378" i="6"/>
  <c r="K378" i="6"/>
  <c r="J378" i="6"/>
  <c r="L378" i="6" s="1"/>
  <c r="AD372" i="6"/>
  <c r="AO372" i="6" s="1"/>
  <c r="K372" i="6" s="1"/>
  <c r="S372" i="6"/>
  <c r="R372" i="6"/>
  <c r="J372" i="6"/>
  <c r="AD371" i="6"/>
  <c r="AO371" i="6" s="1"/>
  <c r="K371" i="6" s="1"/>
  <c r="S371" i="6"/>
  <c r="R371" i="6"/>
  <c r="J371" i="6"/>
  <c r="AD370" i="6"/>
  <c r="AO370" i="6" s="1"/>
  <c r="K370" i="6" s="1"/>
  <c r="S370" i="6"/>
  <c r="R370" i="6"/>
  <c r="J370" i="6"/>
  <c r="AD369" i="6"/>
  <c r="AO369" i="6" s="1"/>
  <c r="K369" i="6" s="1"/>
  <c r="S369" i="6"/>
  <c r="R369" i="6"/>
  <c r="J369" i="6"/>
  <c r="AD368" i="6"/>
  <c r="AO368" i="6" s="1"/>
  <c r="K368" i="6" s="1"/>
  <c r="S368" i="6"/>
  <c r="R368" i="6"/>
  <c r="J368" i="6"/>
  <c r="L368" i="6" s="1"/>
  <c r="AD367" i="6"/>
  <c r="AO367" i="6" s="1"/>
  <c r="K367" i="6" s="1"/>
  <c r="S367" i="6"/>
  <c r="R367" i="6"/>
  <c r="J367" i="6"/>
  <c r="L367" i="6" s="1"/>
  <c r="AD366" i="6"/>
  <c r="AO366" i="6" s="1"/>
  <c r="K366" i="6" s="1"/>
  <c r="S366" i="6"/>
  <c r="R366" i="6"/>
  <c r="J366" i="6"/>
  <c r="T365" i="6"/>
  <c r="N365" i="6"/>
  <c r="S364" i="6"/>
  <c r="R364" i="6"/>
  <c r="S363" i="6"/>
  <c r="R363" i="6"/>
  <c r="S362" i="6"/>
  <c r="R362" i="6"/>
  <c r="S360" i="6"/>
  <c r="R360" i="6"/>
  <c r="AD359" i="6"/>
  <c r="AO359" i="6" s="1"/>
  <c r="K359" i="6" s="1"/>
  <c r="Y359" i="6"/>
  <c r="S359" i="6"/>
  <c r="R359" i="6"/>
  <c r="J359" i="6"/>
  <c r="T358" i="6"/>
  <c r="N358" i="6"/>
  <c r="S357" i="6"/>
  <c r="R357" i="6"/>
  <c r="S356" i="6"/>
  <c r="R356" i="6"/>
  <c r="S355" i="6"/>
  <c r="R355" i="6"/>
  <c r="S353" i="6"/>
  <c r="R353" i="6"/>
  <c r="AD352" i="6"/>
  <c r="AO352" i="6" s="1"/>
  <c r="K352" i="6" s="1"/>
  <c r="Y352" i="6"/>
  <c r="S352" i="6"/>
  <c r="R352" i="6"/>
  <c r="J352" i="6"/>
  <c r="T351" i="6"/>
  <c r="N351" i="6"/>
  <c r="S350" i="6"/>
  <c r="R350" i="6"/>
  <c r="S349" i="6"/>
  <c r="R349" i="6"/>
  <c r="S348" i="6"/>
  <c r="R348" i="6"/>
  <c r="S346" i="6"/>
  <c r="R346" i="6"/>
  <c r="AD345" i="6"/>
  <c r="AO345" i="6" s="1"/>
  <c r="K345" i="6" s="1"/>
  <c r="Y345" i="6"/>
  <c r="S345" i="6"/>
  <c r="R345" i="6"/>
  <c r="J345" i="6"/>
  <c r="T344" i="6"/>
  <c r="N344" i="6"/>
  <c r="S343" i="6"/>
  <c r="R343" i="6"/>
  <c r="S342" i="6"/>
  <c r="R342" i="6"/>
  <c r="S341" i="6"/>
  <c r="R341" i="6"/>
  <c r="S339" i="6"/>
  <c r="R339" i="6"/>
  <c r="AD338" i="6"/>
  <c r="AO338" i="6" s="1"/>
  <c r="K338" i="6" s="1"/>
  <c r="Y338" i="6"/>
  <c r="S338" i="6"/>
  <c r="R338" i="6"/>
  <c r="J338" i="6"/>
  <c r="T337" i="6"/>
  <c r="N337" i="6"/>
  <c r="S336" i="6"/>
  <c r="R336" i="6"/>
  <c r="S335" i="6"/>
  <c r="R335" i="6"/>
  <c r="S334" i="6"/>
  <c r="R334" i="6"/>
  <c r="S332" i="6"/>
  <c r="R332" i="6"/>
  <c r="AD331" i="6"/>
  <c r="AO331" i="6" s="1"/>
  <c r="K331" i="6" s="1"/>
  <c r="Y331" i="6"/>
  <c r="S331" i="6"/>
  <c r="R331" i="6"/>
  <c r="J331" i="6"/>
  <c r="T330" i="6"/>
  <c r="N330" i="6"/>
  <c r="S329" i="6"/>
  <c r="R329" i="6"/>
  <c r="S328" i="6"/>
  <c r="R328" i="6"/>
  <c r="S327" i="6"/>
  <c r="R327" i="6"/>
  <c r="S325" i="6"/>
  <c r="R325" i="6"/>
  <c r="AD324" i="6"/>
  <c r="AO324" i="6" s="1"/>
  <c r="K324" i="6" s="1"/>
  <c r="Y324" i="6"/>
  <c r="S324" i="6"/>
  <c r="R324" i="6"/>
  <c r="J324" i="6"/>
  <c r="T323" i="6"/>
  <c r="N323" i="6"/>
  <c r="S322" i="6"/>
  <c r="R322" i="6"/>
  <c r="S321" i="6"/>
  <c r="R321" i="6"/>
  <c r="S320" i="6"/>
  <c r="R320" i="6"/>
  <c r="S318" i="6"/>
  <c r="R318" i="6"/>
  <c r="AD317" i="6"/>
  <c r="AO317" i="6" s="1"/>
  <c r="K317" i="6" s="1"/>
  <c r="Y317" i="6"/>
  <c r="S317" i="6"/>
  <c r="R317" i="6"/>
  <c r="J317" i="6"/>
  <c r="T316" i="6"/>
  <c r="N316" i="6"/>
  <c r="S315" i="6"/>
  <c r="R315" i="6"/>
  <c r="S314" i="6"/>
  <c r="R314" i="6"/>
  <c r="S313" i="6"/>
  <c r="R313" i="6"/>
  <c r="S311" i="6"/>
  <c r="R311" i="6"/>
  <c r="AD310" i="6"/>
  <c r="AO310" i="6" s="1"/>
  <c r="K310" i="6" s="1"/>
  <c r="Y310" i="6"/>
  <c r="S310" i="6"/>
  <c r="R310" i="6"/>
  <c r="J310" i="6"/>
  <c r="T309" i="6"/>
  <c r="N309" i="6"/>
  <c r="S308" i="6"/>
  <c r="R308" i="6"/>
  <c r="S307" i="6"/>
  <c r="R307" i="6"/>
  <c r="S305" i="6"/>
  <c r="R305" i="6"/>
  <c r="S304" i="6"/>
  <c r="R304" i="6"/>
  <c r="AD303" i="6"/>
  <c r="AO303" i="6" s="1"/>
  <c r="K303" i="6" s="1"/>
  <c r="Y303" i="6"/>
  <c r="S303" i="6"/>
  <c r="R303" i="6"/>
  <c r="J303" i="6"/>
  <c r="A303" i="6"/>
  <c r="A310" i="6" s="1"/>
  <c r="A317" i="6" s="1"/>
  <c r="A324" i="6" s="1"/>
  <c r="A331" i="6" s="1"/>
  <c r="A338" i="6" s="1"/>
  <c r="A345" i="6" s="1"/>
  <c r="A352" i="6" s="1"/>
  <c r="A359" i="6" s="1"/>
  <c r="A366" i="6" s="1"/>
  <c r="A367" i="6" s="1"/>
  <c r="A368" i="6" s="1"/>
  <c r="A369" i="6" s="1"/>
  <c r="A370" i="6" s="1"/>
  <c r="A371" i="6" s="1"/>
  <c r="A372" i="6" s="1"/>
  <c r="T302" i="6"/>
  <c r="N302" i="6"/>
  <c r="S301" i="6"/>
  <c r="R301" i="6"/>
  <c r="S300" i="6"/>
  <c r="R300" i="6"/>
  <c r="S298" i="6"/>
  <c r="R298" i="6"/>
  <c r="S297" i="6"/>
  <c r="R297" i="6"/>
  <c r="AD296" i="6"/>
  <c r="AO296" i="6" s="1"/>
  <c r="K296" i="6" s="1"/>
  <c r="Y296" i="6"/>
  <c r="S296" i="6"/>
  <c r="R296" i="6"/>
  <c r="J296" i="6"/>
  <c r="T294" i="6"/>
  <c r="N294" i="6"/>
  <c r="S293" i="6"/>
  <c r="R293" i="6"/>
  <c r="S292" i="6"/>
  <c r="R292" i="6"/>
  <c r="S291" i="6"/>
  <c r="R291" i="6"/>
  <c r="S290" i="6"/>
  <c r="R290" i="6"/>
  <c r="AD289" i="6"/>
  <c r="AO289" i="6" s="1"/>
  <c r="K289" i="6" s="1"/>
  <c r="Y289" i="6"/>
  <c r="S289" i="6"/>
  <c r="R289" i="6"/>
  <c r="J289" i="6"/>
  <c r="T288" i="6"/>
  <c r="N288" i="6"/>
  <c r="S287" i="6"/>
  <c r="R287" i="6"/>
  <c r="S286" i="6"/>
  <c r="R286" i="6"/>
  <c r="S285" i="6"/>
  <c r="R285" i="6"/>
  <c r="S284" i="6"/>
  <c r="R284" i="6"/>
  <c r="AD283" i="6"/>
  <c r="AO283" i="6" s="1"/>
  <c r="K283" i="6" s="1"/>
  <c r="Y283" i="6"/>
  <c r="S283" i="6"/>
  <c r="R283" i="6"/>
  <c r="J283" i="6"/>
  <c r="T282" i="6"/>
  <c r="N282" i="6"/>
  <c r="S281" i="6"/>
  <c r="R281" i="6"/>
  <c r="S280" i="6"/>
  <c r="R280" i="6"/>
  <c r="S279" i="6"/>
  <c r="R279" i="6"/>
  <c r="S278" i="6"/>
  <c r="R278" i="6"/>
  <c r="AD277" i="6"/>
  <c r="AO277" i="6" s="1"/>
  <c r="K277" i="6" s="1"/>
  <c r="Y277" i="6"/>
  <c r="S277" i="6"/>
  <c r="R277" i="6"/>
  <c r="J277" i="6"/>
  <c r="T276" i="6"/>
  <c r="N276" i="6"/>
  <c r="S275" i="6"/>
  <c r="R275" i="6"/>
  <c r="S274" i="6"/>
  <c r="R274" i="6"/>
  <c r="S273" i="6"/>
  <c r="R273" i="6"/>
  <c r="S272" i="6"/>
  <c r="R272" i="6"/>
  <c r="AD271" i="6"/>
  <c r="AO271" i="6" s="1"/>
  <c r="K271" i="6" s="1"/>
  <c r="Y271" i="6"/>
  <c r="S271" i="6"/>
  <c r="R271" i="6"/>
  <c r="J271" i="6"/>
  <c r="T270" i="6"/>
  <c r="N270" i="6"/>
  <c r="S269" i="6"/>
  <c r="R269" i="6"/>
  <c r="S268" i="6"/>
  <c r="R268" i="6"/>
  <c r="S267" i="6"/>
  <c r="R267" i="6"/>
  <c r="S266" i="6"/>
  <c r="R266" i="6"/>
  <c r="AD265" i="6"/>
  <c r="AO265" i="6" s="1"/>
  <c r="K265" i="6" s="1"/>
  <c r="Y265" i="6"/>
  <c r="S265" i="6"/>
  <c r="R265" i="6"/>
  <c r="J265" i="6"/>
  <c r="T264" i="6"/>
  <c r="N264" i="6"/>
  <c r="S263" i="6"/>
  <c r="R263" i="6"/>
  <c r="S262" i="6"/>
  <c r="R262" i="6"/>
  <c r="S261" i="6"/>
  <c r="R261" i="6"/>
  <c r="S260" i="6"/>
  <c r="R260" i="6"/>
  <c r="AD259" i="6"/>
  <c r="AO259" i="6" s="1"/>
  <c r="K259" i="6" s="1"/>
  <c r="Y259" i="6"/>
  <c r="S259" i="6"/>
  <c r="R259" i="6"/>
  <c r="J259" i="6"/>
  <c r="T258" i="6"/>
  <c r="N258" i="6"/>
  <c r="S257" i="6"/>
  <c r="R257" i="6"/>
  <c r="S256" i="6"/>
  <c r="R256" i="6"/>
  <c r="S255" i="6"/>
  <c r="R255" i="6"/>
  <c r="S254" i="6"/>
  <c r="R254" i="6"/>
  <c r="AD253" i="6"/>
  <c r="AO253" i="6" s="1"/>
  <c r="K253" i="6" s="1"/>
  <c r="Y253" i="6"/>
  <c r="S253" i="6"/>
  <c r="R253" i="6"/>
  <c r="J253" i="6"/>
  <c r="T252" i="6"/>
  <c r="N252" i="6"/>
  <c r="S251" i="6"/>
  <c r="R251" i="6"/>
  <c r="S250" i="6"/>
  <c r="R250" i="6"/>
  <c r="S249" i="6"/>
  <c r="R249" i="6"/>
  <c r="S248" i="6"/>
  <c r="R248" i="6"/>
  <c r="AD247" i="6"/>
  <c r="AO247" i="6" s="1"/>
  <c r="K247" i="6" s="1"/>
  <c r="Y247" i="6"/>
  <c r="S247" i="6"/>
  <c r="R247" i="6"/>
  <c r="J247" i="6"/>
  <c r="T246" i="6"/>
  <c r="N246" i="6"/>
  <c r="S245" i="6"/>
  <c r="R245" i="6"/>
  <c r="S244" i="6"/>
  <c r="R244" i="6"/>
  <c r="S243" i="6"/>
  <c r="R243" i="6"/>
  <c r="S242" i="6"/>
  <c r="R242" i="6"/>
  <c r="AD241" i="6"/>
  <c r="AO241" i="6" s="1"/>
  <c r="K241" i="6" s="1"/>
  <c r="Y241" i="6"/>
  <c r="S241" i="6"/>
  <c r="R241" i="6"/>
  <c r="J241" i="6"/>
  <c r="T240" i="6"/>
  <c r="N240" i="6"/>
  <c r="S239" i="6"/>
  <c r="R239" i="6"/>
  <c r="S238" i="6"/>
  <c r="R238" i="6"/>
  <c r="S237" i="6"/>
  <c r="R237" i="6"/>
  <c r="S236" i="6"/>
  <c r="R236" i="6"/>
  <c r="AD235" i="6"/>
  <c r="AO235" i="6" s="1"/>
  <c r="K235" i="6" s="1"/>
  <c r="Y235" i="6"/>
  <c r="S235" i="6"/>
  <c r="R235" i="6"/>
  <c r="J235" i="6"/>
  <c r="T234" i="6"/>
  <c r="N234" i="6"/>
  <c r="S233" i="6"/>
  <c r="R233" i="6"/>
  <c r="S232" i="6"/>
  <c r="R232" i="6"/>
  <c r="S231" i="6"/>
  <c r="R231" i="6"/>
  <c r="S230" i="6"/>
  <c r="R230" i="6"/>
  <c r="AD229" i="6"/>
  <c r="AO229" i="6" s="1"/>
  <c r="K229" i="6" s="1"/>
  <c r="Y229" i="6"/>
  <c r="S229" i="6"/>
  <c r="R229" i="6"/>
  <c r="J229" i="6"/>
  <c r="A229" i="6"/>
  <c r="A235" i="6" s="1"/>
  <c r="A241" i="6" s="1"/>
  <c r="A247" i="6" s="1"/>
  <c r="A253" i="6" s="1"/>
  <c r="A259" i="6" s="1"/>
  <c r="A265" i="6" s="1"/>
  <c r="A271" i="6" s="1"/>
  <c r="A277" i="6" s="1"/>
  <c r="A283" i="6" s="1"/>
  <c r="A289" i="6" s="1"/>
  <c r="T228" i="6"/>
  <c r="N228" i="6"/>
  <c r="S227" i="6"/>
  <c r="R227" i="6"/>
  <c r="S226" i="6"/>
  <c r="R226" i="6"/>
  <c r="S225" i="6"/>
  <c r="R225" i="6"/>
  <c r="S224" i="6"/>
  <c r="R224" i="6"/>
  <c r="AD223" i="6"/>
  <c r="AO223" i="6" s="1"/>
  <c r="K223" i="6" s="1"/>
  <c r="Y223" i="6"/>
  <c r="S223" i="6"/>
  <c r="R223" i="6"/>
  <c r="J223" i="6"/>
  <c r="T221" i="6"/>
  <c r="N221" i="6"/>
  <c r="S220" i="6"/>
  <c r="R220" i="6"/>
  <c r="S219" i="6"/>
  <c r="R219" i="6"/>
  <c r="S218" i="6"/>
  <c r="R218" i="6"/>
  <c r="S217" i="6"/>
  <c r="R217" i="6"/>
  <c r="AD216" i="6"/>
  <c r="AO216" i="6" s="1"/>
  <c r="K216" i="6" s="1"/>
  <c r="Y216" i="6"/>
  <c r="S216" i="6"/>
  <c r="R216" i="6"/>
  <c r="J216" i="6"/>
  <c r="T215" i="6"/>
  <c r="N215" i="6"/>
  <c r="S214" i="6"/>
  <c r="R214" i="6"/>
  <c r="S213" i="6"/>
  <c r="R213" i="6"/>
  <c r="S212" i="6"/>
  <c r="R212" i="6"/>
  <c r="S211" i="6"/>
  <c r="R211" i="6"/>
  <c r="AD210" i="6"/>
  <c r="AO210" i="6" s="1"/>
  <c r="K210" i="6" s="1"/>
  <c r="Y210" i="6"/>
  <c r="S210" i="6"/>
  <c r="R210" i="6"/>
  <c r="J210" i="6"/>
  <c r="T209" i="6"/>
  <c r="N209" i="6"/>
  <c r="S208" i="6"/>
  <c r="R208" i="6"/>
  <c r="S207" i="6"/>
  <c r="R207" i="6"/>
  <c r="S206" i="6"/>
  <c r="R206" i="6"/>
  <c r="S205" i="6"/>
  <c r="R205" i="6"/>
  <c r="AD204" i="6"/>
  <c r="AO204" i="6" s="1"/>
  <c r="K204" i="6" s="1"/>
  <c r="Y204" i="6"/>
  <c r="S204" i="6"/>
  <c r="R204" i="6"/>
  <c r="J204" i="6"/>
  <c r="L204" i="6" s="1"/>
  <c r="T203" i="6"/>
  <c r="N203" i="6"/>
  <c r="S202" i="6"/>
  <c r="R202" i="6"/>
  <c r="S201" i="6"/>
  <c r="R201" i="6"/>
  <c r="S200" i="6"/>
  <c r="R200" i="6"/>
  <c r="S199" i="6"/>
  <c r="R199" i="6"/>
  <c r="AD198" i="6"/>
  <c r="AO198" i="6" s="1"/>
  <c r="K198" i="6" s="1"/>
  <c r="Y198" i="6"/>
  <c r="S198" i="6"/>
  <c r="R198" i="6"/>
  <c r="J198" i="6"/>
  <c r="T197" i="6"/>
  <c r="N197" i="6"/>
  <c r="S196" i="6"/>
  <c r="R196" i="6"/>
  <c r="S195" i="6"/>
  <c r="R195" i="6"/>
  <c r="S194" i="6"/>
  <c r="R194" i="6"/>
  <c r="S193" i="6"/>
  <c r="R193" i="6"/>
  <c r="AD192" i="6"/>
  <c r="AO192" i="6" s="1"/>
  <c r="K192" i="6" s="1"/>
  <c r="Y192" i="6"/>
  <c r="S192" i="6"/>
  <c r="R192" i="6"/>
  <c r="J192" i="6"/>
  <c r="T191" i="6"/>
  <c r="N191" i="6"/>
  <c r="S190" i="6"/>
  <c r="R190" i="6"/>
  <c r="S189" i="6"/>
  <c r="R189" i="6"/>
  <c r="S188" i="6"/>
  <c r="R188" i="6"/>
  <c r="S187" i="6"/>
  <c r="R187" i="6"/>
  <c r="AD186" i="6"/>
  <c r="AO186" i="6" s="1"/>
  <c r="K186" i="6" s="1"/>
  <c r="Y186" i="6"/>
  <c r="S186" i="6"/>
  <c r="R186" i="6"/>
  <c r="J186" i="6"/>
  <c r="T185" i="6"/>
  <c r="N185" i="6"/>
  <c r="S184" i="6"/>
  <c r="R184" i="6"/>
  <c r="S183" i="6"/>
  <c r="R183" i="6"/>
  <c r="S182" i="6"/>
  <c r="R182" i="6"/>
  <c r="S181" i="6"/>
  <c r="R181" i="6"/>
  <c r="AD180" i="6"/>
  <c r="AO180" i="6" s="1"/>
  <c r="K180" i="6" s="1"/>
  <c r="Y180" i="6"/>
  <c r="S180" i="6"/>
  <c r="R180" i="6"/>
  <c r="J180" i="6"/>
  <c r="T179" i="6"/>
  <c r="N179" i="6"/>
  <c r="S178" i="6"/>
  <c r="R178" i="6"/>
  <c r="S177" i="6"/>
  <c r="R177" i="6"/>
  <c r="S176" i="6"/>
  <c r="R176" i="6"/>
  <c r="S175" i="6"/>
  <c r="R175" i="6"/>
  <c r="AD174" i="6"/>
  <c r="AO174" i="6" s="1"/>
  <c r="K174" i="6" s="1"/>
  <c r="Y174" i="6"/>
  <c r="S174" i="6"/>
  <c r="R174" i="6"/>
  <c r="J174" i="6"/>
  <c r="T173" i="6"/>
  <c r="N173" i="6"/>
  <c r="S172" i="6"/>
  <c r="R172" i="6"/>
  <c r="S171" i="6"/>
  <c r="R171" i="6"/>
  <c r="S170" i="6"/>
  <c r="R170" i="6"/>
  <c r="S169" i="6"/>
  <c r="R169" i="6"/>
  <c r="AD168" i="6"/>
  <c r="AO168" i="6" s="1"/>
  <c r="K168" i="6" s="1"/>
  <c r="Y168" i="6"/>
  <c r="S168" i="6"/>
  <c r="R168" i="6"/>
  <c r="J168" i="6"/>
  <c r="T167" i="6"/>
  <c r="N167" i="6"/>
  <c r="S166" i="6"/>
  <c r="R166" i="6"/>
  <c r="S165" i="6"/>
  <c r="R165" i="6"/>
  <c r="S164" i="6"/>
  <c r="R164" i="6"/>
  <c r="S163" i="6"/>
  <c r="R163" i="6"/>
  <c r="AD162" i="6"/>
  <c r="AO162" i="6" s="1"/>
  <c r="K162" i="6" s="1"/>
  <c r="Y162" i="6"/>
  <c r="S162" i="6"/>
  <c r="R162" i="6"/>
  <c r="J162" i="6"/>
  <c r="L162" i="6" s="1"/>
  <c r="T161" i="6"/>
  <c r="N161" i="6"/>
  <c r="S160" i="6"/>
  <c r="R160" i="6"/>
  <c r="D160" i="6"/>
  <c r="S159" i="6"/>
  <c r="R159" i="6"/>
  <c r="S158" i="6"/>
  <c r="R158" i="6"/>
  <c r="S157" i="6"/>
  <c r="R157" i="6"/>
  <c r="AD156" i="6"/>
  <c r="AO156" i="6" s="1"/>
  <c r="K156" i="6" s="1"/>
  <c r="Y156" i="6"/>
  <c r="S156" i="6"/>
  <c r="R156" i="6"/>
  <c r="J156" i="6"/>
  <c r="T155" i="6"/>
  <c r="N155" i="6"/>
  <c r="S154" i="6"/>
  <c r="R154" i="6"/>
  <c r="D154" i="6"/>
  <c r="S153" i="6"/>
  <c r="R153" i="6"/>
  <c r="S152" i="6"/>
  <c r="R152" i="6"/>
  <c r="S151" i="6"/>
  <c r="R151" i="6"/>
  <c r="AD150" i="6"/>
  <c r="AO150" i="6" s="1"/>
  <c r="K150" i="6" s="1"/>
  <c r="Y150" i="6"/>
  <c r="S150" i="6"/>
  <c r="R150" i="6"/>
  <c r="J150" i="6"/>
  <c r="T149" i="6"/>
  <c r="N149" i="6"/>
  <c r="S148" i="6"/>
  <c r="R148" i="6"/>
  <c r="S147" i="6"/>
  <c r="R147" i="6"/>
  <c r="S146" i="6"/>
  <c r="R146" i="6"/>
  <c r="S145" i="6"/>
  <c r="R145" i="6"/>
  <c r="AD144" i="6"/>
  <c r="AO144" i="6" s="1"/>
  <c r="K144" i="6" s="1"/>
  <c r="Y144" i="6"/>
  <c r="S144" i="6"/>
  <c r="R144" i="6"/>
  <c r="J144" i="6"/>
  <c r="T143" i="6"/>
  <c r="N143" i="6"/>
  <c r="S142" i="6"/>
  <c r="R142" i="6"/>
  <c r="S141" i="6"/>
  <c r="R141" i="6"/>
  <c r="S140" i="6"/>
  <c r="R140" i="6"/>
  <c r="S139" i="6"/>
  <c r="R139" i="6"/>
  <c r="AD138" i="6"/>
  <c r="AO138" i="6" s="1"/>
  <c r="K138" i="6" s="1"/>
  <c r="Y138" i="6"/>
  <c r="S138" i="6"/>
  <c r="R138" i="6"/>
  <c r="J138" i="6"/>
  <c r="T137" i="6"/>
  <c r="N137" i="6"/>
  <c r="S136" i="6"/>
  <c r="R136" i="6"/>
  <c r="S135" i="6"/>
  <c r="R135" i="6"/>
  <c r="S134" i="6"/>
  <c r="R134" i="6"/>
  <c r="S133" i="6"/>
  <c r="R133" i="6"/>
  <c r="AD132" i="6"/>
  <c r="AO132" i="6" s="1"/>
  <c r="K132" i="6" s="1"/>
  <c r="Y132" i="6"/>
  <c r="S132" i="6"/>
  <c r="R132" i="6"/>
  <c r="J132" i="6"/>
  <c r="T131" i="6"/>
  <c r="N131" i="6"/>
  <c r="S130" i="6"/>
  <c r="R130" i="6"/>
  <c r="S129" i="6"/>
  <c r="R129" i="6"/>
  <c r="S128" i="6"/>
  <c r="R128" i="6"/>
  <c r="S127" i="6"/>
  <c r="R127" i="6"/>
  <c r="AD126" i="6"/>
  <c r="AO126" i="6" s="1"/>
  <c r="K126" i="6" s="1"/>
  <c r="Y126" i="6"/>
  <c r="S126" i="6"/>
  <c r="R126" i="6"/>
  <c r="J126" i="6"/>
  <c r="T125" i="6"/>
  <c r="N125" i="6"/>
  <c r="S124" i="6"/>
  <c r="R124" i="6"/>
  <c r="S123" i="6"/>
  <c r="R123" i="6"/>
  <c r="S122" i="6"/>
  <c r="R122" i="6"/>
  <c r="S121" i="6"/>
  <c r="R121" i="6"/>
  <c r="AD120" i="6"/>
  <c r="AO120" i="6" s="1"/>
  <c r="K120" i="6" s="1"/>
  <c r="Y120" i="6"/>
  <c r="S120" i="6"/>
  <c r="R120" i="6"/>
  <c r="J120" i="6"/>
  <c r="T119" i="6"/>
  <c r="N119" i="6"/>
  <c r="S118" i="6"/>
  <c r="R118" i="6"/>
  <c r="S117" i="6"/>
  <c r="R117" i="6"/>
  <c r="S116" i="6"/>
  <c r="R116" i="6"/>
  <c r="S115" i="6"/>
  <c r="R115" i="6"/>
  <c r="AD114" i="6"/>
  <c r="AO114" i="6" s="1"/>
  <c r="K114" i="6" s="1"/>
  <c r="Y114" i="6"/>
  <c r="S114" i="6"/>
  <c r="R114" i="6"/>
  <c r="J114" i="6"/>
  <c r="T113" i="6"/>
  <c r="N113" i="6"/>
  <c r="S112" i="6"/>
  <c r="R112" i="6"/>
  <c r="S111" i="6"/>
  <c r="R111" i="6"/>
  <c r="S110" i="6"/>
  <c r="R110" i="6"/>
  <c r="S109" i="6"/>
  <c r="R109" i="6"/>
  <c r="AD108" i="6"/>
  <c r="AO108" i="6" s="1"/>
  <c r="K108" i="6" s="1"/>
  <c r="Y108" i="6"/>
  <c r="S108" i="6"/>
  <c r="R108" i="6"/>
  <c r="J108" i="6"/>
  <c r="T107" i="6"/>
  <c r="N107" i="6"/>
  <c r="S106" i="6"/>
  <c r="R106" i="6"/>
  <c r="S105" i="6"/>
  <c r="R105" i="6"/>
  <c r="S104" i="6"/>
  <c r="R104" i="6"/>
  <c r="S103" i="6"/>
  <c r="R103" i="6"/>
  <c r="AD102" i="6"/>
  <c r="AO102" i="6" s="1"/>
  <c r="K102" i="6" s="1"/>
  <c r="Y102" i="6"/>
  <c r="S102" i="6"/>
  <c r="R102" i="6"/>
  <c r="J102" i="6"/>
  <c r="T101" i="6"/>
  <c r="N101" i="6"/>
  <c r="S100" i="6"/>
  <c r="R100" i="6"/>
  <c r="S99" i="6"/>
  <c r="R99" i="6"/>
  <c r="S98" i="6"/>
  <c r="R98" i="6"/>
  <c r="S97" i="6"/>
  <c r="R97" i="6"/>
  <c r="AD96" i="6"/>
  <c r="AO96" i="6" s="1"/>
  <c r="K96" i="6" s="1"/>
  <c r="Y96" i="6"/>
  <c r="S96" i="6"/>
  <c r="R96" i="6"/>
  <c r="J96" i="6"/>
  <c r="L96" i="6" s="1"/>
  <c r="T95" i="6"/>
  <c r="N95" i="6"/>
  <c r="S94" i="6"/>
  <c r="R94" i="6"/>
  <c r="S93" i="6"/>
  <c r="R93" i="6"/>
  <c r="S92" i="6"/>
  <c r="R92" i="6"/>
  <c r="S91" i="6"/>
  <c r="R91" i="6"/>
  <c r="AD90" i="6"/>
  <c r="AO90" i="6" s="1"/>
  <c r="K90" i="6" s="1"/>
  <c r="Y90" i="6"/>
  <c r="S90" i="6"/>
  <c r="R90" i="6"/>
  <c r="J90" i="6"/>
  <c r="T89" i="6"/>
  <c r="N89" i="6"/>
  <c r="S88" i="6"/>
  <c r="R88" i="6"/>
  <c r="S87" i="6"/>
  <c r="R87" i="6"/>
  <c r="S86" i="6"/>
  <c r="R86" i="6"/>
  <c r="S85" i="6"/>
  <c r="R85" i="6"/>
  <c r="AD84" i="6"/>
  <c r="AO84" i="6" s="1"/>
  <c r="K84" i="6" s="1"/>
  <c r="Y84" i="6"/>
  <c r="S84" i="6"/>
  <c r="R84" i="6"/>
  <c r="J84" i="6"/>
  <c r="T83" i="6"/>
  <c r="N83" i="6"/>
  <c r="S82" i="6"/>
  <c r="R82" i="6"/>
  <c r="S81" i="6"/>
  <c r="R81" i="6"/>
  <c r="S80" i="6"/>
  <c r="R80" i="6"/>
  <c r="S79" i="6"/>
  <c r="R79" i="6"/>
  <c r="AD78" i="6"/>
  <c r="AO78" i="6" s="1"/>
  <c r="K78" i="6" s="1"/>
  <c r="Y78" i="6"/>
  <c r="S78" i="6"/>
  <c r="R78" i="6"/>
  <c r="J78" i="6"/>
  <c r="T77" i="6"/>
  <c r="N77" i="6"/>
  <c r="S76" i="6"/>
  <c r="R76" i="6"/>
  <c r="S75" i="6"/>
  <c r="R75" i="6"/>
  <c r="S74" i="6"/>
  <c r="R74" i="6"/>
  <c r="S73" i="6"/>
  <c r="R73" i="6"/>
  <c r="AD72" i="6"/>
  <c r="AO72" i="6" s="1"/>
  <c r="K72" i="6" s="1"/>
  <c r="Y72" i="6"/>
  <c r="S72" i="6"/>
  <c r="R72" i="6"/>
  <c r="J72" i="6"/>
  <c r="T71" i="6"/>
  <c r="N71" i="6"/>
  <c r="S70" i="6"/>
  <c r="R70" i="6"/>
  <c r="S69" i="6"/>
  <c r="R69" i="6"/>
  <c r="S68" i="6"/>
  <c r="R68" i="6"/>
  <c r="S67" i="6"/>
  <c r="R67" i="6"/>
  <c r="AD66" i="6"/>
  <c r="AO66" i="6" s="1"/>
  <c r="K66" i="6" s="1"/>
  <c r="Y66" i="6"/>
  <c r="S66" i="6"/>
  <c r="R66" i="6"/>
  <c r="J66" i="6"/>
  <c r="T65" i="6"/>
  <c r="N65" i="6"/>
  <c r="S64" i="6"/>
  <c r="R64" i="6"/>
  <c r="S63" i="6"/>
  <c r="R63" i="6"/>
  <c r="S62" i="6"/>
  <c r="R62" i="6"/>
  <c r="S61" i="6"/>
  <c r="R61" i="6"/>
  <c r="AD60" i="6"/>
  <c r="AO60" i="6" s="1"/>
  <c r="K60" i="6" s="1"/>
  <c r="Y60" i="6"/>
  <c r="S60" i="6"/>
  <c r="R60" i="6"/>
  <c r="J60" i="6"/>
  <c r="T59" i="6"/>
  <c r="N59" i="6"/>
  <c r="S58" i="6"/>
  <c r="R58" i="6"/>
  <c r="S57" i="6"/>
  <c r="R57" i="6"/>
  <c r="S56" i="6"/>
  <c r="R56" i="6"/>
  <c r="S55" i="6"/>
  <c r="R55" i="6"/>
  <c r="AD54" i="6"/>
  <c r="AO54" i="6" s="1"/>
  <c r="K54" i="6" s="1"/>
  <c r="Y54" i="6"/>
  <c r="S54" i="6"/>
  <c r="R54" i="6"/>
  <c r="J54" i="6"/>
  <c r="T53" i="6"/>
  <c r="N53" i="6"/>
  <c r="S52" i="6"/>
  <c r="R52" i="6"/>
  <c r="S51" i="6"/>
  <c r="R51" i="6"/>
  <c r="S50" i="6"/>
  <c r="R50" i="6"/>
  <c r="S49" i="6"/>
  <c r="R49" i="6"/>
  <c r="AD48" i="6"/>
  <c r="AO48" i="6" s="1"/>
  <c r="K48" i="6" s="1"/>
  <c r="Y48" i="6"/>
  <c r="S48" i="6"/>
  <c r="R48" i="6"/>
  <c r="J48" i="6"/>
  <c r="T47" i="6"/>
  <c r="N47" i="6"/>
  <c r="AD42" i="6"/>
  <c r="AO42" i="6" s="1"/>
  <c r="K42" i="6" s="1"/>
  <c r="Y42" i="6"/>
  <c r="J42" i="6"/>
  <c r="L42" i="6" s="1"/>
  <c r="T41" i="6"/>
  <c r="N41" i="6"/>
  <c r="S40" i="6"/>
  <c r="R40" i="6"/>
  <c r="S39" i="6"/>
  <c r="R39" i="6"/>
  <c r="S38" i="6"/>
  <c r="R38" i="6"/>
  <c r="S37" i="6"/>
  <c r="R37" i="6"/>
  <c r="AD36" i="6"/>
  <c r="AO36" i="6" s="1"/>
  <c r="K36" i="6" s="1"/>
  <c r="Y36" i="6"/>
  <c r="S36" i="6"/>
  <c r="R36" i="6"/>
  <c r="J36" i="6"/>
  <c r="T35" i="6"/>
  <c r="N35" i="6"/>
  <c r="S34" i="6"/>
  <c r="R34" i="6"/>
  <c r="S33" i="6"/>
  <c r="R33" i="6"/>
  <c r="S32" i="6"/>
  <c r="R32" i="6"/>
  <c r="S31" i="6"/>
  <c r="R31" i="6"/>
  <c r="AD30" i="6"/>
  <c r="AO30" i="6" s="1"/>
  <c r="K30" i="6" s="1"/>
  <c r="Y30" i="6"/>
  <c r="S30" i="6"/>
  <c r="R30" i="6"/>
  <c r="J30" i="6"/>
  <c r="T29" i="6"/>
  <c r="N29" i="6"/>
  <c r="S28" i="6"/>
  <c r="R28" i="6"/>
  <c r="S27" i="6"/>
  <c r="R27" i="6"/>
  <c r="S26" i="6"/>
  <c r="R26" i="6"/>
  <c r="S25" i="6"/>
  <c r="R25" i="6"/>
  <c r="AD24" i="6"/>
  <c r="AO24" i="6" s="1"/>
  <c r="K24" i="6" s="1"/>
  <c r="Y24" i="6"/>
  <c r="S24" i="6"/>
  <c r="R24" i="6"/>
  <c r="J24" i="6"/>
  <c r="T23" i="6"/>
  <c r="N23" i="6"/>
  <c r="S22" i="6"/>
  <c r="R22" i="6"/>
  <c r="S21" i="6"/>
  <c r="R21" i="6"/>
  <c r="S20" i="6"/>
  <c r="R20" i="6"/>
  <c r="S19" i="6"/>
  <c r="R19" i="6"/>
  <c r="AD18" i="6"/>
  <c r="AO18" i="6" s="1"/>
  <c r="K18" i="6" s="1"/>
  <c r="Y18" i="6"/>
  <c r="S18" i="6"/>
  <c r="R18" i="6"/>
  <c r="J18" i="6"/>
  <c r="T17" i="6"/>
  <c r="N17" i="6"/>
  <c r="S16" i="6"/>
  <c r="R16" i="6"/>
  <c r="S15" i="6"/>
  <c r="R15" i="6"/>
  <c r="S14" i="6"/>
  <c r="R14" i="6"/>
  <c r="S13" i="6"/>
  <c r="R13" i="6"/>
  <c r="AD12" i="6"/>
  <c r="AO12" i="6" s="1"/>
  <c r="K12" i="6" s="1"/>
  <c r="L12" i="6" s="1"/>
  <c r="Y12" i="6"/>
  <c r="S12" i="6"/>
  <c r="R12" i="6"/>
  <c r="J12" i="6"/>
  <c r="A12" i="6"/>
  <c r="A18" i="6" s="1"/>
  <c r="A24" i="6" s="1"/>
  <c r="A30" i="6" s="1"/>
  <c r="A36" i="6" s="1"/>
  <c r="A42" i="6" s="1"/>
  <c r="A48" i="6" s="1"/>
  <c r="A54" i="6" s="1"/>
  <c r="A60" i="6" s="1"/>
  <c r="A66" i="6" s="1"/>
  <c r="A72" i="6" s="1"/>
  <c r="A78" i="6" s="1"/>
  <c r="A84" i="6" s="1"/>
  <c r="A90" i="6" s="1"/>
  <c r="A96" i="6" s="1"/>
  <c r="A102" i="6" s="1"/>
  <c r="A108" i="6" s="1"/>
  <c r="A114" i="6" s="1"/>
  <c r="A120" i="6" s="1"/>
  <c r="A126" i="6" s="1"/>
  <c r="A132" i="6" s="1"/>
  <c r="A138" i="6" s="1"/>
  <c r="A144" i="6" s="1"/>
  <c r="A150" i="6" s="1"/>
  <c r="A156" i="6" s="1"/>
  <c r="A162" i="6" s="1"/>
  <c r="A168" i="6" s="1"/>
  <c r="A174" i="6" s="1"/>
  <c r="A180" i="6" s="1"/>
  <c r="A186" i="6" s="1"/>
  <c r="A192" i="6" s="1"/>
  <c r="A198" i="6" s="1"/>
  <c r="A204" i="6" s="1"/>
  <c r="A210" i="6" s="1"/>
  <c r="A216" i="6" s="1"/>
  <c r="T11" i="6"/>
  <c r="N11" i="6"/>
  <c r="S10" i="6"/>
  <c r="R10" i="6"/>
  <c r="S9" i="6"/>
  <c r="R9" i="6"/>
  <c r="S8" i="6"/>
  <c r="R8" i="6"/>
  <c r="S7" i="6"/>
  <c r="R7" i="6"/>
  <c r="AD6" i="6"/>
  <c r="AO6" i="6" s="1"/>
  <c r="K6" i="6" s="1"/>
  <c r="Y6" i="6"/>
  <c r="S6" i="6"/>
  <c r="R6" i="6"/>
  <c r="J6" i="6"/>
  <c r="AQ380" i="5"/>
  <c r="K380" i="5" s="1"/>
  <c r="Y380" i="5"/>
  <c r="N380" i="5"/>
  <c r="J380" i="5"/>
  <c r="L380" i="5" s="1"/>
  <c r="AQ379" i="5"/>
  <c r="Y379" i="5"/>
  <c r="N379" i="5"/>
  <c r="K379" i="5"/>
  <c r="J379" i="5"/>
  <c r="L379" i="5" s="1"/>
  <c r="A379" i="5"/>
  <c r="A380" i="5" s="1"/>
  <c r="AQ378" i="5"/>
  <c r="Y378" i="5"/>
  <c r="N378" i="5"/>
  <c r="K378" i="5"/>
  <c r="J378" i="5"/>
  <c r="L378" i="5" s="1"/>
  <c r="AD372" i="5"/>
  <c r="AO372" i="5" s="1"/>
  <c r="K372" i="5" s="1"/>
  <c r="S372" i="5"/>
  <c r="R372" i="5"/>
  <c r="J372" i="5"/>
  <c r="AD371" i="5"/>
  <c r="AO371" i="5" s="1"/>
  <c r="K371" i="5" s="1"/>
  <c r="S371" i="5"/>
  <c r="R371" i="5"/>
  <c r="J371" i="5"/>
  <c r="AD370" i="5"/>
  <c r="AO370" i="5" s="1"/>
  <c r="K370" i="5" s="1"/>
  <c r="S370" i="5"/>
  <c r="R370" i="5"/>
  <c r="J370" i="5"/>
  <c r="AD369" i="5"/>
  <c r="AO369" i="5" s="1"/>
  <c r="K369" i="5" s="1"/>
  <c r="S369" i="5"/>
  <c r="R369" i="5"/>
  <c r="J369" i="5"/>
  <c r="AD368" i="5"/>
  <c r="AO368" i="5" s="1"/>
  <c r="K368" i="5" s="1"/>
  <c r="S368" i="5"/>
  <c r="R368" i="5"/>
  <c r="J368" i="5"/>
  <c r="L368" i="5" s="1"/>
  <c r="AD367" i="5"/>
  <c r="AO367" i="5" s="1"/>
  <c r="K367" i="5" s="1"/>
  <c r="S367" i="5"/>
  <c r="R367" i="5"/>
  <c r="J367" i="5"/>
  <c r="AD366" i="5"/>
  <c r="AO366" i="5" s="1"/>
  <c r="K366" i="5" s="1"/>
  <c r="S366" i="5"/>
  <c r="R366" i="5"/>
  <c r="J366" i="5"/>
  <c r="T365" i="5"/>
  <c r="N365" i="5"/>
  <c r="S364" i="5"/>
  <c r="R364" i="5"/>
  <c r="S363" i="5"/>
  <c r="R363" i="5"/>
  <c r="S362" i="5"/>
  <c r="R362" i="5"/>
  <c r="S360" i="5"/>
  <c r="R360" i="5"/>
  <c r="AD359" i="5"/>
  <c r="AO359" i="5" s="1"/>
  <c r="K359" i="5" s="1"/>
  <c r="Y359" i="5"/>
  <c r="S359" i="5"/>
  <c r="R359" i="5"/>
  <c r="J359" i="5"/>
  <c r="T358" i="5"/>
  <c r="N358" i="5"/>
  <c r="S357" i="5"/>
  <c r="R357" i="5"/>
  <c r="S356" i="5"/>
  <c r="R356" i="5"/>
  <c r="S355" i="5"/>
  <c r="R355" i="5"/>
  <c r="S353" i="5"/>
  <c r="R353" i="5"/>
  <c r="AD352" i="5"/>
  <c r="AO352" i="5" s="1"/>
  <c r="K352" i="5" s="1"/>
  <c r="Y352" i="5"/>
  <c r="S352" i="5"/>
  <c r="R352" i="5"/>
  <c r="J352" i="5"/>
  <c r="L352" i="5" s="1"/>
  <c r="T351" i="5"/>
  <c r="N351" i="5"/>
  <c r="S350" i="5"/>
  <c r="R350" i="5"/>
  <c r="S349" i="5"/>
  <c r="R349" i="5"/>
  <c r="S348" i="5"/>
  <c r="R348" i="5"/>
  <c r="S346" i="5"/>
  <c r="R346" i="5"/>
  <c r="AD345" i="5"/>
  <c r="AO345" i="5" s="1"/>
  <c r="K345" i="5" s="1"/>
  <c r="Y345" i="5"/>
  <c r="S345" i="5"/>
  <c r="R345" i="5"/>
  <c r="J345" i="5"/>
  <c r="T344" i="5"/>
  <c r="N344" i="5"/>
  <c r="S343" i="5"/>
  <c r="R343" i="5"/>
  <c r="S342" i="5"/>
  <c r="R342" i="5"/>
  <c r="S341" i="5"/>
  <c r="R341" i="5"/>
  <c r="S339" i="5"/>
  <c r="R339" i="5"/>
  <c r="AD338" i="5"/>
  <c r="AO338" i="5" s="1"/>
  <c r="K338" i="5" s="1"/>
  <c r="Y338" i="5"/>
  <c r="S338" i="5"/>
  <c r="R338" i="5"/>
  <c r="J338" i="5"/>
  <c r="T337" i="5"/>
  <c r="N337" i="5"/>
  <c r="S336" i="5"/>
  <c r="R336" i="5"/>
  <c r="S335" i="5"/>
  <c r="R335" i="5"/>
  <c r="S334" i="5"/>
  <c r="R334" i="5"/>
  <c r="S332" i="5"/>
  <c r="R332" i="5"/>
  <c r="AD331" i="5"/>
  <c r="AO331" i="5" s="1"/>
  <c r="K331" i="5" s="1"/>
  <c r="Y331" i="5"/>
  <c r="S331" i="5"/>
  <c r="R331" i="5"/>
  <c r="J331" i="5"/>
  <c r="T330" i="5"/>
  <c r="N330" i="5"/>
  <c r="S329" i="5"/>
  <c r="R329" i="5"/>
  <c r="S328" i="5"/>
  <c r="R328" i="5"/>
  <c r="S327" i="5"/>
  <c r="R327" i="5"/>
  <c r="S325" i="5"/>
  <c r="R325" i="5"/>
  <c r="AD324" i="5"/>
  <c r="AO324" i="5" s="1"/>
  <c r="K324" i="5" s="1"/>
  <c r="Y324" i="5"/>
  <c r="S324" i="5"/>
  <c r="R324" i="5"/>
  <c r="J324" i="5"/>
  <c r="T323" i="5"/>
  <c r="N323" i="5"/>
  <c r="S322" i="5"/>
  <c r="R322" i="5"/>
  <c r="S321" i="5"/>
  <c r="R321" i="5"/>
  <c r="S320" i="5"/>
  <c r="R320" i="5"/>
  <c r="S318" i="5"/>
  <c r="R318" i="5"/>
  <c r="AD317" i="5"/>
  <c r="AO317" i="5" s="1"/>
  <c r="K317" i="5" s="1"/>
  <c r="Y317" i="5"/>
  <c r="S317" i="5"/>
  <c r="R317" i="5"/>
  <c r="J317" i="5"/>
  <c r="T316" i="5"/>
  <c r="N316" i="5"/>
  <c r="S315" i="5"/>
  <c r="R315" i="5"/>
  <c r="S314" i="5"/>
  <c r="R314" i="5"/>
  <c r="S313" i="5"/>
  <c r="R313" i="5"/>
  <c r="S311" i="5"/>
  <c r="R311" i="5"/>
  <c r="AD310" i="5"/>
  <c r="AO310" i="5" s="1"/>
  <c r="K310" i="5" s="1"/>
  <c r="Y310" i="5"/>
  <c r="S310" i="5"/>
  <c r="R310" i="5"/>
  <c r="J310" i="5"/>
  <c r="T309" i="5"/>
  <c r="N309" i="5"/>
  <c r="S308" i="5"/>
  <c r="R308" i="5"/>
  <c r="S307" i="5"/>
  <c r="R307" i="5"/>
  <c r="S305" i="5"/>
  <c r="R305" i="5"/>
  <c r="S304" i="5"/>
  <c r="R304" i="5"/>
  <c r="AD303" i="5"/>
  <c r="AO303" i="5" s="1"/>
  <c r="K303" i="5" s="1"/>
  <c r="Y303" i="5"/>
  <c r="S303" i="5"/>
  <c r="R303" i="5"/>
  <c r="J303" i="5"/>
  <c r="A303" i="5"/>
  <c r="A310" i="5" s="1"/>
  <c r="A317" i="5" s="1"/>
  <c r="A324" i="5" s="1"/>
  <c r="A331" i="5" s="1"/>
  <c r="A338" i="5" s="1"/>
  <c r="A345" i="5" s="1"/>
  <c r="A352" i="5" s="1"/>
  <c r="A359" i="5" s="1"/>
  <c r="A366" i="5" s="1"/>
  <c r="A367" i="5" s="1"/>
  <c r="A368" i="5" s="1"/>
  <c r="A369" i="5" s="1"/>
  <c r="A370" i="5" s="1"/>
  <c r="A371" i="5" s="1"/>
  <c r="A372" i="5" s="1"/>
  <c r="T302" i="5"/>
  <c r="N302" i="5"/>
  <c r="S301" i="5"/>
  <c r="R301" i="5"/>
  <c r="S300" i="5"/>
  <c r="R300" i="5"/>
  <c r="S298" i="5"/>
  <c r="R298" i="5"/>
  <c r="S297" i="5"/>
  <c r="R297" i="5"/>
  <c r="AD296" i="5"/>
  <c r="AO296" i="5" s="1"/>
  <c r="K296" i="5" s="1"/>
  <c r="Y296" i="5"/>
  <c r="S296" i="5"/>
  <c r="R296" i="5"/>
  <c r="J296" i="5"/>
  <c r="L296" i="5" s="1"/>
  <c r="T294" i="5"/>
  <c r="N294" i="5"/>
  <c r="S293" i="5"/>
  <c r="R293" i="5"/>
  <c r="S292" i="5"/>
  <c r="R292" i="5"/>
  <c r="S291" i="5"/>
  <c r="R291" i="5"/>
  <c r="S290" i="5"/>
  <c r="R290" i="5"/>
  <c r="AD289" i="5"/>
  <c r="AO289" i="5" s="1"/>
  <c r="K289" i="5" s="1"/>
  <c r="Y289" i="5"/>
  <c r="S289" i="5"/>
  <c r="R289" i="5"/>
  <c r="J289" i="5"/>
  <c r="L289" i="5" s="1"/>
  <c r="T288" i="5"/>
  <c r="N288" i="5"/>
  <c r="S287" i="5"/>
  <c r="R287" i="5"/>
  <c r="S286" i="5"/>
  <c r="R286" i="5"/>
  <c r="S285" i="5"/>
  <c r="R285" i="5"/>
  <c r="S284" i="5"/>
  <c r="R284" i="5"/>
  <c r="AD283" i="5"/>
  <c r="AO283" i="5" s="1"/>
  <c r="K283" i="5" s="1"/>
  <c r="Y283" i="5"/>
  <c r="S283" i="5"/>
  <c r="R283" i="5"/>
  <c r="J283" i="5"/>
  <c r="L283" i="5" s="1"/>
  <c r="T282" i="5"/>
  <c r="N282" i="5"/>
  <c r="S281" i="5"/>
  <c r="R281" i="5"/>
  <c r="S280" i="5"/>
  <c r="R280" i="5"/>
  <c r="S279" i="5"/>
  <c r="R279" i="5"/>
  <c r="S278" i="5"/>
  <c r="R278" i="5"/>
  <c r="AD277" i="5"/>
  <c r="AO277" i="5" s="1"/>
  <c r="K277" i="5" s="1"/>
  <c r="Y277" i="5"/>
  <c r="S277" i="5"/>
  <c r="R277" i="5"/>
  <c r="J277" i="5"/>
  <c r="L277" i="5" s="1"/>
  <c r="T276" i="5"/>
  <c r="N276" i="5"/>
  <c r="S275" i="5"/>
  <c r="R275" i="5"/>
  <c r="S274" i="5"/>
  <c r="R274" i="5"/>
  <c r="S273" i="5"/>
  <c r="R273" i="5"/>
  <c r="S272" i="5"/>
  <c r="R272" i="5"/>
  <c r="AD271" i="5"/>
  <c r="AO271" i="5" s="1"/>
  <c r="K271" i="5" s="1"/>
  <c r="Y271" i="5"/>
  <c r="S271" i="5"/>
  <c r="R271" i="5"/>
  <c r="J271" i="5"/>
  <c r="L271" i="5" s="1"/>
  <c r="T270" i="5"/>
  <c r="N270" i="5"/>
  <c r="S269" i="5"/>
  <c r="R269" i="5"/>
  <c r="S268" i="5"/>
  <c r="R268" i="5"/>
  <c r="S267" i="5"/>
  <c r="R267" i="5"/>
  <c r="S266" i="5"/>
  <c r="R266" i="5"/>
  <c r="AD265" i="5"/>
  <c r="AO265" i="5" s="1"/>
  <c r="K265" i="5" s="1"/>
  <c r="Y265" i="5"/>
  <c r="S265" i="5"/>
  <c r="R265" i="5"/>
  <c r="J265" i="5"/>
  <c r="L265" i="5" s="1"/>
  <c r="T264" i="5"/>
  <c r="N264" i="5"/>
  <c r="S263" i="5"/>
  <c r="R263" i="5"/>
  <c r="S262" i="5"/>
  <c r="R262" i="5"/>
  <c r="S261" i="5"/>
  <c r="R261" i="5"/>
  <c r="S260" i="5"/>
  <c r="R260" i="5"/>
  <c r="AD259" i="5"/>
  <c r="AO259" i="5" s="1"/>
  <c r="K259" i="5" s="1"/>
  <c r="Y259" i="5"/>
  <c r="S259" i="5"/>
  <c r="R259" i="5"/>
  <c r="J259" i="5"/>
  <c r="L259" i="5" s="1"/>
  <c r="T258" i="5"/>
  <c r="N258" i="5"/>
  <c r="S257" i="5"/>
  <c r="R257" i="5"/>
  <c r="S256" i="5"/>
  <c r="R256" i="5"/>
  <c r="S255" i="5"/>
  <c r="R255" i="5"/>
  <c r="S254" i="5"/>
  <c r="R254" i="5"/>
  <c r="AD253" i="5"/>
  <c r="AO253" i="5" s="1"/>
  <c r="K253" i="5" s="1"/>
  <c r="Y253" i="5"/>
  <c r="S253" i="5"/>
  <c r="R253" i="5"/>
  <c r="J253" i="5"/>
  <c r="L253" i="5" s="1"/>
  <c r="T252" i="5"/>
  <c r="N252" i="5"/>
  <c r="S251" i="5"/>
  <c r="R251" i="5"/>
  <c r="S250" i="5"/>
  <c r="R250" i="5"/>
  <c r="S249" i="5"/>
  <c r="R249" i="5"/>
  <c r="S248" i="5"/>
  <c r="R248" i="5"/>
  <c r="AD247" i="5"/>
  <c r="AO247" i="5" s="1"/>
  <c r="K247" i="5" s="1"/>
  <c r="Y247" i="5"/>
  <c r="S247" i="5"/>
  <c r="R247" i="5"/>
  <c r="J247" i="5"/>
  <c r="L247" i="5" s="1"/>
  <c r="T246" i="5"/>
  <c r="N246" i="5"/>
  <c r="S245" i="5"/>
  <c r="R245" i="5"/>
  <c r="S244" i="5"/>
  <c r="R244" i="5"/>
  <c r="S243" i="5"/>
  <c r="R243" i="5"/>
  <c r="S242" i="5"/>
  <c r="R242" i="5"/>
  <c r="AD241" i="5"/>
  <c r="AO241" i="5" s="1"/>
  <c r="K241" i="5" s="1"/>
  <c r="Y241" i="5"/>
  <c r="S241" i="5"/>
  <c r="R241" i="5"/>
  <c r="J241" i="5"/>
  <c r="L241" i="5" s="1"/>
  <c r="T240" i="5"/>
  <c r="N240" i="5"/>
  <c r="S239" i="5"/>
  <c r="R239" i="5"/>
  <c r="S238" i="5"/>
  <c r="R238" i="5"/>
  <c r="S237" i="5"/>
  <c r="R237" i="5"/>
  <c r="S236" i="5"/>
  <c r="R236" i="5"/>
  <c r="AD235" i="5"/>
  <c r="AO235" i="5" s="1"/>
  <c r="K235" i="5" s="1"/>
  <c r="Y235" i="5"/>
  <c r="S235" i="5"/>
  <c r="R235" i="5"/>
  <c r="J235" i="5"/>
  <c r="L235" i="5" s="1"/>
  <c r="T234" i="5"/>
  <c r="N234" i="5"/>
  <c r="S233" i="5"/>
  <c r="R233" i="5"/>
  <c r="S232" i="5"/>
  <c r="R232" i="5"/>
  <c r="S231" i="5"/>
  <c r="R231" i="5"/>
  <c r="S230" i="5"/>
  <c r="R230" i="5"/>
  <c r="AD229" i="5"/>
  <c r="AO229" i="5" s="1"/>
  <c r="K229" i="5" s="1"/>
  <c r="Y229" i="5"/>
  <c r="S229" i="5"/>
  <c r="R229" i="5"/>
  <c r="J229" i="5"/>
  <c r="L229" i="5" s="1"/>
  <c r="A229" i="5"/>
  <c r="A235" i="5" s="1"/>
  <c r="A241" i="5" s="1"/>
  <c r="A247" i="5" s="1"/>
  <c r="A253" i="5" s="1"/>
  <c r="A259" i="5" s="1"/>
  <c r="A265" i="5" s="1"/>
  <c r="A271" i="5" s="1"/>
  <c r="A277" i="5" s="1"/>
  <c r="A283" i="5" s="1"/>
  <c r="A289" i="5" s="1"/>
  <c r="T228" i="5"/>
  <c r="N228" i="5"/>
  <c r="S227" i="5"/>
  <c r="R227" i="5"/>
  <c r="S226" i="5"/>
  <c r="R226" i="5"/>
  <c r="S225" i="5"/>
  <c r="R225" i="5"/>
  <c r="S224" i="5"/>
  <c r="R224" i="5"/>
  <c r="AD223" i="5"/>
  <c r="AO223" i="5" s="1"/>
  <c r="K223" i="5" s="1"/>
  <c r="Y223" i="5"/>
  <c r="S223" i="5"/>
  <c r="R223" i="5"/>
  <c r="J223" i="5"/>
  <c r="L223" i="5" s="1"/>
  <c r="T221" i="5"/>
  <c r="N221" i="5"/>
  <c r="S220" i="5"/>
  <c r="R220" i="5"/>
  <c r="S219" i="5"/>
  <c r="R219" i="5"/>
  <c r="S218" i="5"/>
  <c r="R218" i="5"/>
  <c r="S217" i="5"/>
  <c r="R217" i="5"/>
  <c r="AD216" i="5"/>
  <c r="AO216" i="5" s="1"/>
  <c r="K216" i="5" s="1"/>
  <c r="Y216" i="5"/>
  <c r="S216" i="5"/>
  <c r="R216" i="5"/>
  <c r="J216" i="5"/>
  <c r="L216" i="5" s="1"/>
  <c r="T215" i="5"/>
  <c r="N215" i="5"/>
  <c r="S214" i="5"/>
  <c r="R214" i="5"/>
  <c r="S213" i="5"/>
  <c r="R213" i="5"/>
  <c r="S212" i="5"/>
  <c r="R212" i="5"/>
  <c r="S211" i="5"/>
  <c r="R211" i="5"/>
  <c r="AD210" i="5"/>
  <c r="AO210" i="5" s="1"/>
  <c r="K210" i="5" s="1"/>
  <c r="Y210" i="5"/>
  <c r="S210" i="5"/>
  <c r="R210" i="5"/>
  <c r="J210" i="5"/>
  <c r="L210" i="5" s="1"/>
  <c r="T209" i="5"/>
  <c r="N209" i="5"/>
  <c r="S208" i="5"/>
  <c r="R208" i="5"/>
  <c r="S207" i="5"/>
  <c r="R207" i="5"/>
  <c r="S206" i="5"/>
  <c r="R206" i="5"/>
  <c r="S205" i="5"/>
  <c r="R205" i="5"/>
  <c r="AD204" i="5"/>
  <c r="AO204" i="5" s="1"/>
  <c r="K204" i="5" s="1"/>
  <c r="Y204" i="5"/>
  <c r="S204" i="5"/>
  <c r="R204" i="5"/>
  <c r="J204" i="5"/>
  <c r="L204" i="5" s="1"/>
  <c r="T203" i="5"/>
  <c r="N203" i="5"/>
  <c r="S202" i="5"/>
  <c r="R202" i="5"/>
  <c r="S201" i="5"/>
  <c r="R201" i="5"/>
  <c r="S200" i="5"/>
  <c r="R200" i="5"/>
  <c r="S199" i="5"/>
  <c r="R199" i="5"/>
  <c r="AD198" i="5"/>
  <c r="AO198" i="5" s="1"/>
  <c r="K198" i="5" s="1"/>
  <c r="Y198" i="5"/>
  <c r="S198" i="5"/>
  <c r="R198" i="5"/>
  <c r="J198" i="5"/>
  <c r="L198" i="5" s="1"/>
  <c r="T197" i="5"/>
  <c r="N197" i="5"/>
  <c r="S196" i="5"/>
  <c r="R196" i="5"/>
  <c r="S195" i="5"/>
  <c r="R195" i="5"/>
  <c r="S194" i="5"/>
  <c r="R194" i="5"/>
  <c r="S193" i="5"/>
  <c r="R193" i="5"/>
  <c r="AD192" i="5"/>
  <c r="AO192" i="5" s="1"/>
  <c r="K192" i="5" s="1"/>
  <c r="Y192" i="5"/>
  <c r="S192" i="5"/>
  <c r="R192" i="5"/>
  <c r="J192" i="5"/>
  <c r="L192" i="5" s="1"/>
  <c r="T191" i="5"/>
  <c r="N191" i="5"/>
  <c r="S190" i="5"/>
  <c r="R190" i="5"/>
  <c r="S189" i="5"/>
  <c r="R189" i="5"/>
  <c r="S188" i="5"/>
  <c r="R188" i="5"/>
  <c r="S187" i="5"/>
  <c r="R187" i="5"/>
  <c r="AD186" i="5"/>
  <c r="AO186" i="5" s="1"/>
  <c r="K186" i="5" s="1"/>
  <c r="Y186" i="5"/>
  <c r="S186" i="5"/>
  <c r="R186" i="5"/>
  <c r="J186" i="5"/>
  <c r="L186" i="5" s="1"/>
  <c r="T185" i="5"/>
  <c r="N185" i="5"/>
  <c r="S184" i="5"/>
  <c r="R184" i="5"/>
  <c r="S183" i="5"/>
  <c r="R183" i="5"/>
  <c r="S182" i="5"/>
  <c r="R182" i="5"/>
  <c r="S181" i="5"/>
  <c r="R181" i="5"/>
  <c r="AD180" i="5"/>
  <c r="AO180" i="5" s="1"/>
  <c r="K180" i="5" s="1"/>
  <c r="Y180" i="5"/>
  <c r="S180" i="5"/>
  <c r="R180" i="5"/>
  <c r="J180" i="5"/>
  <c r="L180" i="5" s="1"/>
  <c r="T179" i="5"/>
  <c r="N179" i="5"/>
  <c r="S178" i="5"/>
  <c r="R178" i="5"/>
  <c r="S177" i="5"/>
  <c r="R177" i="5"/>
  <c r="S176" i="5"/>
  <c r="R176" i="5"/>
  <c r="S175" i="5"/>
  <c r="R175" i="5"/>
  <c r="AD174" i="5"/>
  <c r="AO174" i="5" s="1"/>
  <c r="K174" i="5" s="1"/>
  <c r="Y174" i="5"/>
  <c r="S174" i="5"/>
  <c r="R174" i="5"/>
  <c r="J174" i="5"/>
  <c r="L174" i="5" s="1"/>
  <c r="T173" i="5"/>
  <c r="N173" i="5"/>
  <c r="S172" i="5"/>
  <c r="R172" i="5"/>
  <c r="S171" i="5"/>
  <c r="R171" i="5"/>
  <c r="S170" i="5"/>
  <c r="R170" i="5"/>
  <c r="S169" i="5"/>
  <c r="R169" i="5"/>
  <c r="AD168" i="5"/>
  <c r="AO168" i="5" s="1"/>
  <c r="K168" i="5" s="1"/>
  <c r="Y168" i="5"/>
  <c r="S168" i="5"/>
  <c r="R168" i="5"/>
  <c r="J168" i="5"/>
  <c r="L168" i="5" s="1"/>
  <c r="T167" i="5"/>
  <c r="N167" i="5"/>
  <c r="S166" i="5"/>
  <c r="R166" i="5"/>
  <c r="S165" i="5"/>
  <c r="R165" i="5"/>
  <c r="S164" i="5"/>
  <c r="R164" i="5"/>
  <c r="S163" i="5"/>
  <c r="R163" i="5"/>
  <c r="AD162" i="5"/>
  <c r="AO162" i="5" s="1"/>
  <c r="K162" i="5" s="1"/>
  <c r="Y162" i="5"/>
  <c r="S162" i="5"/>
  <c r="R162" i="5"/>
  <c r="J162" i="5"/>
  <c r="L162" i="5" s="1"/>
  <c r="T161" i="5"/>
  <c r="N161" i="5"/>
  <c r="S160" i="5"/>
  <c r="R160" i="5"/>
  <c r="D160" i="5"/>
  <c r="S159" i="5"/>
  <c r="R159" i="5"/>
  <c r="S158" i="5"/>
  <c r="R158" i="5"/>
  <c r="S157" i="5"/>
  <c r="R157" i="5"/>
  <c r="AD156" i="5"/>
  <c r="AO156" i="5" s="1"/>
  <c r="K156" i="5" s="1"/>
  <c r="Y156" i="5"/>
  <c r="S156" i="5"/>
  <c r="R156" i="5"/>
  <c r="J156" i="5"/>
  <c r="L156" i="5" s="1"/>
  <c r="T155" i="5"/>
  <c r="N155" i="5"/>
  <c r="S154" i="5"/>
  <c r="R154" i="5"/>
  <c r="D154" i="5"/>
  <c r="S153" i="5"/>
  <c r="R153" i="5"/>
  <c r="S152" i="5"/>
  <c r="R152" i="5"/>
  <c r="S151" i="5"/>
  <c r="R151" i="5"/>
  <c r="AD150" i="5"/>
  <c r="AO150" i="5" s="1"/>
  <c r="K150" i="5" s="1"/>
  <c r="Y150" i="5"/>
  <c r="S150" i="5"/>
  <c r="R150" i="5"/>
  <c r="J150" i="5"/>
  <c r="L150" i="5" s="1"/>
  <c r="T149" i="5"/>
  <c r="N149" i="5"/>
  <c r="S148" i="5"/>
  <c r="R148" i="5"/>
  <c r="S147" i="5"/>
  <c r="R147" i="5"/>
  <c r="S146" i="5"/>
  <c r="R146" i="5"/>
  <c r="S145" i="5"/>
  <c r="R145" i="5"/>
  <c r="AD144" i="5"/>
  <c r="AO144" i="5" s="1"/>
  <c r="K144" i="5" s="1"/>
  <c r="Y144" i="5"/>
  <c r="S144" i="5"/>
  <c r="R144" i="5"/>
  <c r="J144" i="5"/>
  <c r="L144" i="5" s="1"/>
  <c r="T143" i="5"/>
  <c r="N143" i="5"/>
  <c r="S142" i="5"/>
  <c r="R142" i="5"/>
  <c r="S141" i="5"/>
  <c r="R141" i="5"/>
  <c r="S140" i="5"/>
  <c r="R140" i="5"/>
  <c r="S139" i="5"/>
  <c r="R139" i="5"/>
  <c r="AD138" i="5"/>
  <c r="AO138" i="5" s="1"/>
  <c r="K138" i="5" s="1"/>
  <c r="Y138" i="5"/>
  <c r="S138" i="5"/>
  <c r="R138" i="5"/>
  <c r="J138" i="5"/>
  <c r="L138" i="5" s="1"/>
  <c r="T137" i="5"/>
  <c r="N137" i="5"/>
  <c r="S136" i="5"/>
  <c r="R136" i="5"/>
  <c r="S135" i="5"/>
  <c r="R135" i="5"/>
  <c r="S134" i="5"/>
  <c r="R134" i="5"/>
  <c r="S133" i="5"/>
  <c r="R133" i="5"/>
  <c r="AD132" i="5"/>
  <c r="AO132" i="5" s="1"/>
  <c r="K132" i="5" s="1"/>
  <c r="Y132" i="5"/>
  <c r="S132" i="5"/>
  <c r="R132" i="5"/>
  <c r="J132" i="5"/>
  <c r="L132" i="5" s="1"/>
  <c r="T131" i="5"/>
  <c r="N131" i="5"/>
  <c r="S130" i="5"/>
  <c r="R130" i="5"/>
  <c r="S129" i="5"/>
  <c r="R129" i="5"/>
  <c r="S128" i="5"/>
  <c r="R128" i="5"/>
  <c r="S127" i="5"/>
  <c r="R127" i="5"/>
  <c r="AD126" i="5"/>
  <c r="AO126" i="5" s="1"/>
  <c r="K126" i="5" s="1"/>
  <c r="Y126" i="5"/>
  <c r="S126" i="5"/>
  <c r="R126" i="5"/>
  <c r="J126" i="5"/>
  <c r="L126" i="5" s="1"/>
  <c r="T125" i="5"/>
  <c r="N125" i="5"/>
  <c r="S124" i="5"/>
  <c r="R124" i="5"/>
  <c r="S123" i="5"/>
  <c r="R123" i="5"/>
  <c r="S122" i="5"/>
  <c r="R122" i="5"/>
  <c r="S121" i="5"/>
  <c r="R121" i="5"/>
  <c r="AD120" i="5"/>
  <c r="AO120" i="5" s="1"/>
  <c r="K120" i="5" s="1"/>
  <c r="Y120" i="5"/>
  <c r="S120" i="5"/>
  <c r="R120" i="5"/>
  <c r="J120" i="5"/>
  <c r="L120" i="5" s="1"/>
  <c r="T119" i="5"/>
  <c r="N119" i="5"/>
  <c r="S118" i="5"/>
  <c r="R118" i="5"/>
  <c r="S117" i="5"/>
  <c r="R117" i="5"/>
  <c r="S116" i="5"/>
  <c r="R116" i="5"/>
  <c r="S115" i="5"/>
  <c r="R115" i="5"/>
  <c r="AD114" i="5"/>
  <c r="AO114" i="5" s="1"/>
  <c r="K114" i="5" s="1"/>
  <c r="Y114" i="5"/>
  <c r="S114" i="5"/>
  <c r="R114" i="5"/>
  <c r="J114" i="5"/>
  <c r="L114" i="5" s="1"/>
  <c r="T113" i="5"/>
  <c r="N113" i="5"/>
  <c r="S112" i="5"/>
  <c r="R112" i="5"/>
  <c r="S111" i="5"/>
  <c r="R111" i="5"/>
  <c r="S110" i="5"/>
  <c r="R110" i="5"/>
  <c r="S109" i="5"/>
  <c r="R109" i="5"/>
  <c r="AD108" i="5"/>
  <c r="AO108" i="5" s="1"/>
  <c r="K108" i="5" s="1"/>
  <c r="Y108" i="5"/>
  <c r="S108" i="5"/>
  <c r="R108" i="5"/>
  <c r="J108" i="5"/>
  <c r="L108" i="5" s="1"/>
  <c r="T107" i="5"/>
  <c r="N107" i="5"/>
  <c r="S106" i="5"/>
  <c r="R106" i="5"/>
  <c r="S105" i="5"/>
  <c r="R105" i="5"/>
  <c r="S104" i="5"/>
  <c r="R104" i="5"/>
  <c r="S103" i="5"/>
  <c r="R103" i="5"/>
  <c r="AD102" i="5"/>
  <c r="AO102" i="5" s="1"/>
  <c r="K102" i="5" s="1"/>
  <c r="Y102" i="5"/>
  <c r="S102" i="5"/>
  <c r="R102" i="5"/>
  <c r="J102" i="5"/>
  <c r="L102" i="5" s="1"/>
  <c r="T101" i="5"/>
  <c r="N101" i="5"/>
  <c r="S100" i="5"/>
  <c r="R100" i="5"/>
  <c r="S99" i="5"/>
  <c r="R99" i="5"/>
  <c r="S98" i="5"/>
  <c r="R98" i="5"/>
  <c r="S97" i="5"/>
  <c r="R97" i="5"/>
  <c r="AD96" i="5"/>
  <c r="AO96" i="5" s="1"/>
  <c r="K96" i="5" s="1"/>
  <c r="Y96" i="5"/>
  <c r="S96" i="5"/>
  <c r="R96" i="5"/>
  <c r="J96" i="5"/>
  <c r="L96" i="5" s="1"/>
  <c r="T95" i="5"/>
  <c r="N95" i="5"/>
  <c r="S94" i="5"/>
  <c r="R94" i="5"/>
  <c r="S93" i="5"/>
  <c r="R93" i="5"/>
  <c r="S92" i="5"/>
  <c r="R92" i="5"/>
  <c r="S91" i="5"/>
  <c r="R91" i="5"/>
  <c r="AD90" i="5"/>
  <c r="AO90" i="5" s="1"/>
  <c r="K90" i="5" s="1"/>
  <c r="Y90" i="5"/>
  <c r="S90" i="5"/>
  <c r="R90" i="5"/>
  <c r="J90" i="5"/>
  <c r="L90" i="5" s="1"/>
  <c r="T89" i="5"/>
  <c r="N89" i="5"/>
  <c r="S88" i="5"/>
  <c r="R88" i="5"/>
  <c r="S87" i="5"/>
  <c r="R87" i="5"/>
  <c r="S86" i="5"/>
  <c r="R86" i="5"/>
  <c r="S85" i="5"/>
  <c r="R85" i="5"/>
  <c r="AD84" i="5"/>
  <c r="AO84" i="5" s="1"/>
  <c r="K84" i="5" s="1"/>
  <c r="Y84" i="5"/>
  <c r="S84" i="5"/>
  <c r="R84" i="5"/>
  <c r="J84" i="5"/>
  <c r="L84" i="5" s="1"/>
  <c r="T83" i="5"/>
  <c r="N83" i="5"/>
  <c r="S82" i="5"/>
  <c r="R82" i="5"/>
  <c r="S81" i="5"/>
  <c r="R81" i="5"/>
  <c r="S80" i="5"/>
  <c r="R80" i="5"/>
  <c r="S79" i="5"/>
  <c r="R79" i="5"/>
  <c r="AD78" i="5"/>
  <c r="AO78" i="5" s="1"/>
  <c r="K78" i="5" s="1"/>
  <c r="Y78" i="5"/>
  <c r="S78" i="5"/>
  <c r="R78" i="5"/>
  <c r="J78" i="5"/>
  <c r="L78" i="5" s="1"/>
  <c r="T77" i="5"/>
  <c r="N77" i="5"/>
  <c r="S76" i="5"/>
  <c r="R76" i="5"/>
  <c r="S75" i="5"/>
  <c r="R75" i="5"/>
  <c r="S74" i="5"/>
  <c r="R74" i="5"/>
  <c r="S73" i="5"/>
  <c r="R73" i="5"/>
  <c r="AD72" i="5"/>
  <c r="AO72" i="5" s="1"/>
  <c r="K72" i="5" s="1"/>
  <c r="Y72" i="5"/>
  <c r="S72" i="5"/>
  <c r="R72" i="5"/>
  <c r="J72" i="5"/>
  <c r="L72" i="5" s="1"/>
  <c r="T71" i="5"/>
  <c r="N71" i="5"/>
  <c r="S70" i="5"/>
  <c r="R70" i="5"/>
  <c r="S69" i="5"/>
  <c r="R69" i="5"/>
  <c r="S68" i="5"/>
  <c r="R68" i="5"/>
  <c r="S67" i="5"/>
  <c r="R67" i="5"/>
  <c r="AD66" i="5"/>
  <c r="AO66" i="5" s="1"/>
  <c r="K66" i="5" s="1"/>
  <c r="Y66" i="5"/>
  <c r="S66" i="5"/>
  <c r="R66" i="5"/>
  <c r="J66" i="5"/>
  <c r="L66" i="5" s="1"/>
  <c r="T65" i="5"/>
  <c r="N65" i="5"/>
  <c r="S64" i="5"/>
  <c r="R64" i="5"/>
  <c r="S63" i="5"/>
  <c r="R63" i="5"/>
  <c r="S62" i="5"/>
  <c r="R62" i="5"/>
  <c r="S61" i="5"/>
  <c r="R61" i="5"/>
  <c r="AD60" i="5"/>
  <c r="AO60" i="5" s="1"/>
  <c r="K60" i="5" s="1"/>
  <c r="Y60" i="5"/>
  <c r="S60" i="5"/>
  <c r="R60" i="5"/>
  <c r="J60" i="5"/>
  <c r="L60" i="5" s="1"/>
  <c r="T59" i="5"/>
  <c r="N59" i="5"/>
  <c r="S58" i="5"/>
  <c r="R58" i="5"/>
  <c r="S57" i="5"/>
  <c r="R57" i="5"/>
  <c r="S56" i="5"/>
  <c r="R56" i="5"/>
  <c r="S55" i="5"/>
  <c r="R55" i="5"/>
  <c r="AD54" i="5"/>
  <c r="AO54" i="5" s="1"/>
  <c r="K54" i="5" s="1"/>
  <c r="Y54" i="5"/>
  <c r="S54" i="5"/>
  <c r="R54" i="5"/>
  <c r="J54" i="5"/>
  <c r="L54" i="5" s="1"/>
  <c r="T53" i="5"/>
  <c r="N53" i="5"/>
  <c r="S52" i="5"/>
  <c r="R52" i="5"/>
  <c r="S51" i="5"/>
  <c r="R51" i="5"/>
  <c r="S50" i="5"/>
  <c r="R50" i="5"/>
  <c r="S49" i="5"/>
  <c r="R49" i="5"/>
  <c r="AD48" i="5"/>
  <c r="AO48" i="5" s="1"/>
  <c r="K48" i="5" s="1"/>
  <c r="Y48" i="5"/>
  <c r="S48" i="5"/>
  <c r="R48" i="5"/>
  <c r="J48" i="5"/>
  <c r="L48" i="5" s="1"/>
  <c r="T47" i="5"/>
  <c r="N47" i="5"/>
  <c r="AD42" i="5"/>
  <c r="AO42" i="5" s="1"/>
  <c r="K42" i="5" s="1"/>
  <c r="Y42" i="5"/>
  <c r="J42" i="5"/>
  <c r="T41" i="5"/>
  <c r="N41" i="5"/>
  <c r="S40" i="5"/>
  <c r="R40" i="5"/>
  <c r="S39" i="5"/>
  <c r="R39" i="5"/>
  <c r="S38" i="5"/>
  <c r="R38" i="5"/>
  <c r="S37" i="5"/>
  <c r="R37" i="5"/>
  <c r="AD36" i="5"/>
  <c r="AO36" i="5" s="1"/>
  <c r="K36" i="5" s="1"/>
  <c r="Y36" i="5"/>
  <c r="S36" i="5"/>
  <c r="R36" i="5"/>
  <c r="J36" i="5"/>
  <c r="L36" i="5" s="1"/>
  <c r="T35" i="5"/>
  <c r="N35" i="5"/>
  <c r="S34" i="5"/>
  <c r="R34" i="5"/>
  <c r="S33" i="5"/>
  <c r="R33" i="5"/>
  <c r="S32" i="5"/>
  <c r="R32" i="5"/>
  <c r="S31" i="5"/>
  <c r="R31" i="5"/>
  <c r="AD30" i="5"/>
  <c r="AO30" i="5" s="1"/>
  <c r="K30" i="5" s="1"/>
  <c r="Y30" i="5"/>
  <c r="S30" i="5"/>
  <c r="R30" i="5"/>
  <c r="J30" i="5"/>
  <c r="L30" i="5" s="1"/>
  <c r="T29" i="5"/>
  <c r="N29" i="5"/>
  <c r="S28" i="5"/>
  <c r="R28" i="5"/>
  <c r="S27" i="5"/>
  <c r="R27" i="5"/>
  <c r="S26" i="5"/>
  <c r="R26" i="5"/>
  <c r="S25" i="5"/>
  <c r="R25" i="5"/>
  <c r="AD24" i="5"/>
  <c r="AO24" i="5" s="1"/>
  <c r="K24" i="5" s="1"/>
  <c r="Y24" i="5"/>
  <c r="S24" i="5"/>
  <c r="R24" i="5"/>
  <c r="J24" i="5"/>
  <c r="L24" i="5" s="1"/>
  <c r="T23" i="5"/>
  <c r="N23" i="5"/>
  <c r="S22" i="5"/>
  <c r="R22" i="5"/>
  <c r="S21" i="5"/>
  <c r="R21" i="5"/>
  <c r="S20" i="5"/>
  <c r="R20" i="5"/>
  <c r="S19" i="5"/>
  <c r="R19" i="5"/>
  <c r="AD18" i="5"/>
  <c r="AO18" i="5" s="1"/>
  <c r="K18" i="5" s="1"/>
  <c r="Y18" i="5"/>
  <c r="S18" i="5"/>
  <c r="R18" i="5"/>
  <c r="J18" i="5"/>
  <c r="L18" i="5" s="1"/>
  <c r="T17" i="5"/>
  <c r="N17" i="5"/>
  <c r="S16" i="5"/>
  <c r="R16" i="5"/>
  <c r="S15" i="5"/>
  <c r="R15" i="5"/>
  <c r="S14" i="5"/>
  <c r="R14" i="5"/>
  <c r="S13" i="5"/>
  <c r="R13" i="5"/>
  <c r="AD12" i="5"/>
  <c r="AO12" i="5" s="1"/>
  <c r="K12" i="5" s="1"/>
  <c r="Y12" i="5"/>
  <c r="S12" i="5"/>
  <c r="R12" i="5"/>
  <c r="J12" i="5"/>
  <c r="L12" i="5" s="1"/>
  <c r="A12" i="5"/>
  <c r="A18" i="5" s="1"/>
  <c r="A24" i="5" s="1"/>
  <c r="A30" i="5" s="1"/>
  <c r="A36" i="5" s="1"/>
  <c r="A42" i="5" s="1"/>
  <c r="A48" i="5" s="1"/>
  <c r="A54" i="5" s="1"/>
  <c r="A60" i="5" s="1"/>
  <c r="A66" i="5" s="1"/>
  <c r="A72" i="5" s="1"/>
  <c r="A78" i="5" s="1"/>
  <c r="A84" i="5" s="1"/>
  <c r="A90" i="5" s="1"/>
  <c r="A96" i="5" s="1"/>
  <c r="A102" i="5" s="1"/>
  <c r="A108" i="5" s="1"/>
  <c r="A114" i="5" s="1"/>
  <c r="A120" i="5" s="1"/>
  <c r="A126" i="5" s="1"/>
  <c r="A132" i="5" s="1"/>
  <c r="A138" i="5" s="1"/>
  <c r="A144" i="5" s="1"/>
  <c r="A150" i="5" s="1"/>
  <c r="A156" i="5" s="1"/>
  <c r="A162" i="5" s="1"/>
  <c r="A168" i="5" s="1"/>
  <c r="A174" i="5" s="1"/>
  <c r="A180" i="5" s="1"/>
  <c r="A186" i="5" s="1"/>
  <c r="A192" i="5" s="1"/>
  <c r="A198" i="5" s="1"/>
  <c r="A204" i="5" s="1"/>
  <c r="A210" i="5" s="1"/>
  <c r="A216" i="5" s="1"/>
  <c r="T11" i="5"/>
  <c r="N11" i="5"/>
  <c r="S10" i="5"/>
  <c r="R10" i="5"/>
  <c r="S9" i="5"/>
  <c r="R9" i="5"/>
  <c r="S8" i="5"/>
  <c r="R8" i="5"/>
  <c r="S7" i="5"/>
  <c r="R7" i="5"/>
  <c r="AD6" i="5"/>
  <c r="AO6" i="5" s="1"/>
  <c r="K6" i="5" s="1"/>
  <c r="Y6" i="5"/>
  <c r="S6" i="5"/>
  <c r="R6" i="5"/>
  <c r="J6" i="5"/>
  <c r="L6" i="5" s="1"/>
  <c r="AQ380" i="4"/>
  <c r="Y380" i="4"/>
  <c r="N380" i="4"/>
  <c r="K380" i="4"/>
  <c r="J380" i="4"/>
  <c r="L380" i="4" s="1"/>
  <c r="AQ379" i="4"/>
  <c r="Y379" i="4"/>
  <c r="N379" i="4"/>
  <c r="K379" i="4"/>
  <c r="J379" i="4"/>
  <c r="L379" i="4" s="1"/>
  <c r="A379" i="4"/>
  <c r="A380" i="4" s="1"/>
  <c r="AQ378" i="4"/>
  <c r="Y378" i="4"/>
  <c r="N378" i="4"/>
  <c r="K378" i="4"/>
  <c r="J378" i="4"/>
  <c r="L378" i="4" s="1"/>
  <c r="AD372" i="4"/>
  <c r="AO372" i="4" s="1"/>
  <c r="K372" i="4" s="1"/>
  <c r="S372" i="4"/>
  <c r="R372" i="4"/>
  <c r="J372" i="4"/>
  <c r="L372" i="4" s="1"/>
  <c r="AD371" i="4"/>
  <c r="AO371" i="4" s="1"/>
  <c r="K371" i="4" s="1"/>
  <c r="S371" i="4"/>
  <c r="R371" i="4"/>
  <c r="J371" i="4"/>
  <c r="AD370" i="4"/>
  <c r="AO370" i="4" s="1"/>
  <c r="K370" i="4" s="1"/>
  <c r="S370" i="4"/>
  <c r="R370" i="4"/>
  <c r="J370" i="4"/>
  <c r="L370" i="4" s="1"/>
  <c r="AD369" i="4"/>
  <c r="AO369" i="4" s="1"/>
  <c r="K369" i="4" s="1"/>
  <c r="S369" i="4"/>
  <c r="R369" i="4"/>
  <c r="J369" i="4"/>
  <c r="L369" i="4" s="1"/>
  <c r="AD368" i="4"/>
  <c r="AO368" i="4" s="1"/>
  <c r="K368" i="4" s="1"/>
  <c r="S368" i="4"/>
  <c r="R368" i="4"/>
  <c r="J368" i="4"/>
  <c r="L368" i="4" s="1"/>
  <c r="AD367" i="4"/>
  <c r="AO367" i="4" s="1"/>
  <c r="K367" i="4" s="1"/>
  <c r="S367" i="4"/>
  <c r="R367" i="4"/>
  <c r="J367" i="4"/>
  <c r="L367" i="4" s="1"/>
  <c r="AD366" i="4"/>
  <c r="AO366" i="4" s="1"/>
  <c r="K366" i="4" s="1"/>
  <c r="S366" i="4"/>
  <c r="R366" i="4"/>
  <c r="J366" i="4"/>
  <c r="L366" i="4" s="1"/>
  <c r="T365" i="4"/>
  <c r="N365" i="4"/>
  <c r="S364" i="4"/>
  <c r="R364" i="4"/>
  <c r="S363" i="4"/>
  <c r="R363" i="4"/>
  <c r="S362" i="4"/>
  <c r="R362" i="4"/>
  <c r="S360" i="4"/>
  <c r="R360" i="4"/>
  <c r="AD359" i="4"/>
  <c r="AO359" i="4" s="1"/>
  <c r="K359" i="4" s="1"/>
  <c r="Y359" i="4"/>
  <c r="S359" i="4"/>
  <c r="R359" i="4"/>
  <c r="J359" i="4"/>
  <c r="L359" i="4" s="1"/>
  <c r="T358" i="4"/>
  <c r="N358" i="4"/>
  <c r="S357" i="4"/>
  <c r="R357" i="4"/>
  <c r="S356" i="4"/>
  <c r="R356" i="4"/>
  <c r="S355" i="4"/>
  <c r="R355" i="4"/>
  <c r="S353" i="4"/>
  <c r="R353" i="4"/>
  <c r="AD352" i="4"/>
  <c r="AO352" i="4" s="1"/>
  <c r="K352" i="4" s="1"/>
  <c r="Y352" i="4"/>
  <c r="S352" i="4"/>
  <c r="R352" i="4"/>
  <c r="J352" i="4"/>
  <c r="T351" i="4"/>
  <c r="N351" i="4"/>
  <c r="S350" i="4"/>
  <c r="R350" i="4"/>
  <c r="S349" i="4"/>
  <c r="R349" i="4"/>
  <c r="S348" i="4"/>
  <c r="R348" i="4"/>
  <c r="S346" i="4"/>
  <c r="R346" i="4"/>
  <c r="AD345" i="4"/>
  <c r="AO345" i="4" s="1"/>
  <c r="K345" i="4" s="1"/>
  <c r="Y345" i="4"/>
  <c r="S345" i="4"/>
  <c r="R345" i="4"/>
  <c r="J345" i="4"/>
  <c r="L345" i="4" s="1"/>
  <c r="T344" i="4"/>
  <c r="N344" i="4"/>
  <c r="S343" i="4"/>
  <c r="R343" i="4"/>
  <c r="S342" i="4"/>
  <c r="R342" i="4"/>
  <c r="S341" i="4"/>
  <c r="R341" i="4"/>
  <c r="S339" i="4"/>
  <c r="R339" i="4"/>
  <c r="AD338" i="4"/>
  <c r="AO338" i="4" s="1"/>
  <c r="K338" i="4" s="1"/>
  <c r="Y338" i="4"/>
  <c r="S338" i="4"/>
  <c r="R338" i="4"/>
  <c r="J338" i="4"/>
  <c r="T337" i="4"/>
  <c r="N337" i="4"/>
  <c r="S336" i="4"/>
  <c r="R336" i="4"/>
  <c r="S335" i="4"/>
  <c r="R335" i="4"/>
  <c r="S334" i="4"/>
  <c r="R334" i="4"/>
  <c r="S332" i="4"/>
  <c r="R332" i="4"/>
  <c r="AD331" i="4"/>
  <c r="AO331" i="4" s="1"/>
  <c r="K331" i="4" s="1"/>
  <c r="Y331" i="4"/>
  <c r="S331" i="4"/>
  <c r="R331" i="4"/>
  <c r="J331" i="4"/>
  <c r="L331" i="4" s="1"/>
  <c r="T330" i="4"/>
  <c r="N330" i="4"/>
  <c r="S329" i="4"/>
  <c r="R329" i="4"/>
  <c r="S328" i="4"/>
  <c r="R328" i="4"/>
  <c r="S327" i="4"/>
  <c r="R327" i="4"/>
  <c r="S325" i="4"/>
  <c r="R325" i="4"/>
  <c r="AD324" i="4"/>
  <c r="AO324" i="4" s="1"/>
  <c r="K324" i="4" s="1"/>
  <c r="Y324" i="4"/>
  <c r="S324" i="4"/>
  <c r="R324" i="4"/>
  <c r="J324" i="4"/>
  <c r="L324" i="4" s="1"/>
  <c r="T323" i="4"/>
  <c r="N323" i="4"/>
  <c r="S322" i="4"/>
  <c r="R322" i="4"/>
  <c r="S321" i="4"/>
  <c r="R321" i="4"/>
  <c r="S320" i="4"/>
  <c r="R320" i="4"/>
  <c r="S318" i="4"/>
  <c r="R318" i="4"/>
  <c r="AD317" i="4"/>
  <c r="AO317" i="4" s="1"/>
  <c r="K317" i="4" s="1"/>
  <c r="Y317" i="4"/>
  <c r="S317" i="4"/>
  <c r="R317" i="4"/>
  <c r="J317" i="4"/>
  <c r="L317" i="4" s="1"/>
  <c r="T316" i="4"/>
  <c r="N316" i="4"/>
  <c r="S315" i="4"/>
  <c r="R315" i="4"/>
  <c r="S314" i="4"/>
  <c r="R314" i="4"/>
  <c r="S313" i="4"/>
  <c r="R313" i="4"/>
  <c r="S311" i="4"/>
  <c r="R311" i="4"/>
  <c r="AD310" i="4"/>
  <c r="AO310" i="4" s="1"/>
  <c r="K310" i="4" s="1"/>
  <c r="Y310" i="4"/>
  <c r="S310" i="4"/>
  <c r="R310" i="4"/>
  <c r="J310" i="4"/>
  <c r="L310" i="4" s="1"/>
  <c r="T309" i="4"/>
  <c r="N309" i="4"/>
  <c r="S308" i="4"/>
  <c r="R308" i="4"/>
  <c r="S307" i="4"/>
  <c r="R307" i="4"/>
  <c r="S305" i="4"/>
  <c r="R305" i="4"/>
  <c r="S304" i="4"/>
  <c r="R304" i="4"/>
  <c r="AD303" i="4"/>
  <c r="AO303" i="4" s="1"/>
  <c r="K303" i="4" s="1"/>
  <c r="Y303" i="4"/>
  <c r="S303" i="4"/>
  <c r="R303" i="4"/>
  <c r="J303" i="4"/>
  <c r="L303" i="4" s="1"/>
  <c r="A303" i="4"/>
  <c r="A310" i="4" s="1"/>
  <c r="A317" i="4" s="1"/>
  <c r="A324" i="4" s="1"/>
  <c r="A331" i="4" s="1"/>
  <c r="A338" i="4" s="1"/>
  <c r="A345" i="4" s="1"/>
  <c r="A352" i="4" s="1"/>
  <c r="A359" i="4" s="1"/>
  <c r="A366" i="4" s="1"/>
  <c r="A367" i="4" s="1"/>
  <c r="A368" i="4" s="1"/>
  <c r="A369" i="4" s="1"/>
  <c r="A370" i="4" s="1"/>
  <c r="A371" i="4" s="1"/>
  <c r="A372" i="4" s="1"/>
  <c r="T302" i="4"/>
  <c r="N302" i="4"/>
  <c r="S301" i="4"/>
  <c r="R301" i="4"/>
  <c r="S300" i="4"/>
  <c r="R300" i="4"/>
  <c r="S298" i="4"/>
  <c r="R298" i="4"/>
  <c r="S297" i="4"/>
  <c r="R297" i="4"/>
  <c r="AD296" i="4"/>
  <c r="AO296" i="4" s="1"/>
  <c r="K296" i="4" s="1"/>
  <c r="Y296" i="4"/>
  <c r="S296" i="4"/>
  <c r="R296" i="4"/>
  <c r="J296" i="4"/>
  <c r="T294" i="4"/>
  <c r="N294" i="4"/>
  <c r="S293" i="4"/>
  <c r="R293" i="4"/>
  <c r="S292" i="4"/>
  <c r="R292" i="4"/>
  <c r="S291" i="4"/>
  <c r="R291" i="4"/>
  <c r="S290" i="4"/>
  <c r="R290" i="4"/>
  <c r="AD289" i="4"/>
  <c r="AO289" i="4" s="1"/>
  <c r="K289" i="4" s="1"/>
  <c r="Y289" i="4"/>
  <c r="S289" i="4"/>
  <c r="R289" i="4"/>
  <c r="J289" i="4"/>
  <c r="L289" i="4" s="1"/>
  <c r="T288" i="4"/>
  <c r="N288" i="4"/>
  <c r="S287" i="4"/>
  <c r="R287" i="4"/>
  <c r="S286" i="4"/>
  <c r="R286" i="4"/>
  <c r="S285" i="4"/>
  <c r="R285" i="4"/>
  <c r="S284" i="4"/>
  <c r="R284" i="4"/>
  <c r="AD283" i="4"/>
  <c r="AO283" i="4" s="1"/>
  <c r="K283" i="4" s="1"/>
  <c r="Y283" i="4"/>
  <c r="S283" i="4"/>
  <c r="R283" i="4"/>
  <c r="J283" i="4"/>
  <c r="L283" i="4" s="1"/>
  <c r="T282" i="4"/>
  <c r="N282" i="4"/>
  <c r="S281" i="4"/>
  <c r="R281" i="4"/>
  <c r="S280" i="4"/>
  <c r="R280" i="4"/>
  <c r="S279" i="4"/>
  <c r="R279" i="4"/>
  <c r="S278" i="4"/>
  <c r="R278" i="4"/>
  <c r="AD277" i="4"/>
  <c r="AO277" i="4" s="1"/>
  <c r="K277" i="4" s="1"/>
  <c r="Y277" i="4"/>
  <c r="S277" i="4"/>
  <c r="R277" i="4"/>
  <c r="J277" i="4"/>
  <c r="L277" i="4" s="1"/>
  <c r="T276" i="4"/>
  <c r="N276" i="4"/>
  <c r="S275" i="4"/>
  <c r="R275" i="4"/>
  <c r="S274" i="4"/>
  <c r="R274" i="4"/>
  <c r="S273" i="4"/>
  <c r="R273" i="4"/>
  <c r="S272" i="4"/>
  <c r="R272" i="4"/>
  <c r="AD271" i="4"/>
  <c r="AO271" i="4" s="1"/>
  <c r="K271" i="4" s="1"/>
  <c r="Y271" i="4"/>
  <c r="S271" i="4"/>
  <c r="R271" i="4"/>
  <c r="J271" i="4"/>
  <c r="L271" i="4" s="1"/>
  <c r="T270" i="4"/>
  <c r="N270" i="4"/>
  <c r="S269" i="4"/>
  <c r="R269" i="4"/>
  <c r="S268" i="4"/>
  <c r="R268" i="4"/>
  <c r="S267" i="4"/>
  <c r="R267" i="4"/>
  <c r="S266" i="4"/>
  <c r="R266" i="4"/>
  <c r="AD265" i="4"/>
  <c r="AO265" i="4" s="1"/>
  <c r="K265" i="4" s="1"/>
  <c r="Y265" i="4"/>
  <c r="S265" i="4"/>
  <c r="R265" i="4"/>
  <c r="J265" i="4"/>
  <c r="L265" i="4" s="1"/>
  <c r="T264" i="4"/>
  <c r="N264" i="4"/>
  <c r="S263" i="4"/>
  <c r="R263" i="4"/>
  <c r="S262" i="4"/>
  <c r="R262" i="4"/>
  <c r="S261" i="4"/>
  <c r="R261" i="4"/>
  <c r="S260" i="4"/>
  <c r="R260" i="4"/>
  <c r="AD259" i="4"/>
  <c r="AO259" i="4" s="1"/>
  <c r="K259" i="4" s="1"/>
  <c r="Y259" i="4"/>
  <c r="S259" i="4"/>
  <c r="R259" i="4"/>
  <c r="J259" i="4"/>
  <c r="L259" i="4" s="1"/>
  <c r="T258" i="4"/>
  <c r="N258" i="4"/>
  <c r="S257" i="4"/>
  <c r="R257" i="4"/>
  <c r="S256" i="4"/>
  <c r="R256" i="4"/>
  <c r="S255" i="4"/>
  <c r="R255" i="4"/>
  <c r="S254" i="4"/>
  <c r="R254" i="4"/>
  <c r="AD253" i="4"/>
  <c r="AO253" i="4" s="1"/>
  <c r="K253" i="4" s="1"/>
  <c r="Y253" i="4"/>
  <c r="S253" i="4"/>
  <c r="R253" i="4"/>
  <c r="J253" i="4"/>
  <c r="L253" i="4" s="1"/>
  <c r="T252" i="4"/>
  <c r="N252" i="4"/>
  <c r="S251" i="4"/>
  <c r="R251" i="4"/>
  <c r="S250" i="4"/>
  <c r="R250" i="4"/>
  <c r="S249" i="4"/>
  <c r="R249" i="4"/>
  <c r="S248" i="4"/>
  <c r="R248" i="4"/>
  <c r="AD247" i="4"/>
  <c r="AO247" i="4" s="1"/>
  <c r="K247" i="4" s="1"/>
  <c r="Y247" i="4"/>
  <c r="S247" i="4"/>
  <c r="R247" i="4"/>
  <c r="J247" i="4"/>
  <c r="L247" i="4" s="1"/>
  <c r="T246" i="4"/>
  <c r="N246" i="4"/>
  <c r="S245" i="4"/>
  <c r="R245" i="4"/>
  <c r="S244" i="4"/>
  <c r="R244" i="4"/>
  <c r="S243" i="4"/>
  <c r="R243" i="4"/>
  <c r="S242" i="4"/>
  <c r="R242" i="4"/>
  <c r="AD241" i="4"/>
  <c r="AO241" i="4" s="1"/>
  <c r="K241" i="4" s="1"/>
  <c r="Y241" i="4"/>
  <c r="S241" i="4"/>
  <c r="R241" i="4"/>
  <c r="J241" i="4"/>
  <c r="L241" i="4" s="1"/>
  <c r="T240" i="4"/>
  <c r="N240" i="4"/>
  <c r="S239" i="4"/>
  <c r="R239" i="4"/>
  <c r="S238" i="4"/>
  <c r="R238" i="4"/>
  <c r="S237" i="4"/>
  <c r="R237" i="4"/>
  <c r="S236" i="4"/>
  <c r="R236" i="4"/>
  <c r="AD235" i="4"/>
  <c r="AO235" i="4" s="1"/>
  <c r="K235" i="4" s="1"/>
  <c r="Y235" i="4"/>
  <c r="S235" i="4"/>
  <c r="R235" i="4"/>
  <c r="J235" i="4"/>
  <c r="L235" i="4" s="1"/>
  <c r="T234" i="4"/>
  <c r="N234" i="4"/>
  <c r="S233" i="4"/>
  <c r="R233" i="4"/>
  <c r="S232" i="4"/>
  <c r="R232" i="4"/>
  <c r="S231" i="4"/>
  <c r="R231" i="4"/>
  <c r="S230" i="4"/>
  <c r="R230" i="4"/>
  <c r="AD229" i="4"/>
  <c r="AO229" i="4" s="1"/>
  <c r="K229" i="4" s="1"/>
  <c r="Y229" i="4"/>
  <c r="S229" i="4"/>
  <c r="R229" i="4"/>
  <c r="J229" i="4"/>
  <c r="L229" i="4" s="1"/>
  <c r="A229" i="4"/>
  <c r="A235" i="4" s="1"/>
  <c r="A241" i="4" s="1"/>
  <c r="A247" i="4" s="1"/>
  <c r="A253" i="4" s="1"/>
  <c r="A259" i="4" s="1"/>
  <c r="A265" i="4" s="1"/>
  <c r="A271" i="4" s="1"/>
  <c r="A277" i="4" s="1"/>
  <c r="A283" i="4" s="1"/>
  <c r="A289" i="4" s="1"/>
  <c r="T228" i="4"/>
  <c r="N228" i="4"/>
  <c r="S227" i="4"/>
  <c r="R227" i="4"/>
  <c r="S226" i="4"/>
  <c r="R226" i="4"/>
  <c r="S225" i="4"/>
  <c r="R225" i="4"/>
  <c r="S224" i="4"/>
  <c r="R224" i="4"/>
  <c r="AD223" i="4"/>
  <c r="AO223" i="4" s="1"/>
  <c r="K223" i="4" s="1"/>
  <c r="Y223" i="4"/>
  <c r="S223" i="4"/>
  <c r="R223" i="4"/>
  <c r="J223" i="4"/>
  <c r="L223" i="4" s="1"/>
  <c r="T221" i="4"/>
  <c r="N221" i="4"/>
  <c r="S220" i="4"/>
  <c r="R220" i="4"/>
  <c r="S219" i="4"/>
  <c r="R219" i="4"/>
  <c r="S218" i="4"/>
  <c r="R218" i="4"/>
  <c r="S217" i="4"/>
  <c r="R217" i="4"/>
  <c r="AD216" i="4"/>
  <c r="AO216" i="4" s="1"/>
  <c r="K216" i="4" s="1"/>
  <c r="Y216" i="4"/>
  <c r="S216" i="4"/>
  <c r="R216" i="4"/>
  <c r="J216" i="4"/>
  <c r="L216" i="4" s="1"/>
  <c r="T215" i="4"/>
  <c r="N215" i="4"/>
  <c r="S214" i="4"/>
  <c r="R214" i="4"/>
  <c r="S213" i="4"/>
  <c r="R213" i="4"/>
  <c r="S212" i="4"/>
  <c r="R212" i="4"/>
  <c r="S211" i="4"/>
  <c r="R211" i="4"/>
  <c r="AD210" i="4"/>
  <c r="AO210" i="4" s="1"/>
  <c r="K210" i="4" s="1"/>
  <c r="Y210" i="4"/>
  <c r="S210" i="4"/>
  <c r="R210" i="4"/>
  <c r="J210" i="4"/>
  <c r="L210" i="4" s="1"/>
  <c r="T209" i="4"/>
  <c r="N209" i="4"/>
  <c r="S208" i="4"/>
  <c r="R208" i="4"/>
  <c r="S207" i="4"/>
  <c r="R207" i="4"/>
  <c r="S206" i="4"/>
  <c r="R206" i="4"/>
  <c r="S205" i="4"/>
  <c r="R205" i="4"/>
  <c r="AD204" i="4"/>
  <c r="AO204" i="4" s="1"/>
  <c r="K204" i="4" s="1"/>
  <c r="Y204" i="4"/>
  <c r="S204" i="4"/>
  <c r="R204" i="4"/>
  <c r="J204" i="4"/>
  <c r="L204" i="4" s="1"/>
  <c r="T203" i="4"/>
  <c r="N203" i="4"/>
  <c r="S202" i="4"/>
  <c r="R202" i="4"/>
  <c r="S201" i="4"/>
  <c r="R201" i="4"/>
  <c r="S200" i="4"/>
  <c r="R200" i="4"/>
  <c r="S199" i="4"/>
  <c r="R199" i="4"/>
  <c r="AD198" i="4"/>
  <c r="AO198" i="4" s="1"/>
  <c r="K198" i="4" s="1"/>
  <c r="Y198" i="4"/>
  <c r="S198" i="4"/>
  <c r="R198" i="4"/>
  <c r="J198" i="4"/>
  <c r="T197" i="4"/>
  <c r="N197" i="4"/>
  <c r="S196" i="4"/>
  <c r="R196" i="4"/>
  <c r="S195" i="4"/>
  <c r="R195" i="4"/>
  <c r="S194" i="4"/>
  <c r="R194" i="4"/>
  <c r="S193" i="4"/>
  <c r="R193" i="4"/>
  <c r="AD192" i="4"/>
  <c r="AO192" i="4" s="1"/>
  <c r="K192" i="4" s="1"/>
  <c r="Y192" i="4"/>
  <c r="S192" i="4"/>
  <c r="R192" i="4"/>
  <c r="J192" i="4"/>
  <c r="T191" i="4"/>
  <c r="N191" i="4"/>
  <c r="S190" i="4"/>
  <c r="R190" i="4"/>
  <c r="S189" i="4"/>
  <c r="R189" i="4"/>
  <c r="S188" i="4"/>
  <c r="R188" i="4"/>
  <c r="S187" i="4"/>
  <c r="R187" i="4"/>
  <c r="AD186" i="4"/>
  <c r="AO186" i="4" s="1"/>
  <c r="K186" i="4" s="1"/>
  <c r="Y186" i="4"/>
  <c r="S186" i="4"/>
  <c r="R186" i="4"/>
  <c r="J186" i="4"/>
  <c r="L186" i="4" s="1"/>
  <c r="T185" i="4"/>
  <c r="N185" i="4"/>
  <c r="S184" i="4"/>
  <c r="R184" i="4"/>
  <c r="S183" i="4"/>
  <c r="R183" i="4"/>
  <c r="S182" i="4"/>
  <c r="R182" i="4"/>
  <c r="S181" i="4"/>
  <c r="R181" i="4"/>
  <c r="AD180" i="4"/>
  <c r="AO180" i="4" s="1"/>
  <c r="K180" i="4" s="1"/>
  <c r="Y180" i="4"/>
  <c r="S180" i="4"/>
  <c r="R180" i="4"/>
  <c r="J180" i="4"/>
  <c r="L180" i="4" s="1"/>
  <c r="T179" i="4"/>
  <c r="N179" i="4"/>
  <c r="S178" i="4"/>
  <c r="R178" i="4"/>
  <c r="S177" i="4"/>
  <c r="R177" i="4"/>
  <c r="S176" i="4"/>
  <c r="R176" i="4"/>
  <c r="S175" i="4"/>
  <c r="R175" i="4"/>
  <c r="AD174" i="4"/>
  <c r="AO174" i="4" s="1"/>
  <c r="K174" i="4" s="1"/>
  <c r="Y174" i="4"/>
  <c r="S174" i="4"/>
  <c r="R174" i="4"/>
  <c r="J174" i="4"/>
  <c r="L174" i="4" s="1"/>
  <c r="T173" i="4"/>
  <c r="N173" i="4"/>
  <c r="S172" i="4"/>
  <c r="R172" i="4"/>
  <c r="S171" i="4"/>
  <c r="R171" i="4"/>
  <c r="S170" i="4"/>
  <c r="R170" i="4"/>
  <c r="S169" i="4"/>
  <c r="R169" i="4"/>
  <c r="AD168" i="4"/>
  <c r="AO168" i="4" s="1"/>
  <c r="K168" i="4" s="1"/>
  <c r="Y168" i="4"/>
  <c r="S168" i="4"/>
  <c r="R168" i="4"/>
  <c r="J168" i="4"/>
  <c r="L168" i="4" s="1"/>
  <c r="T167" i="4"/>
  <c r="N167" i="4"/>
  <c r="S166" i="4"/>
  <c r="R166" i="4"/>
  <c r="S165" i="4"/>
  <c r="R165" i="4"/>
  <c r="S164" i="4"/>
  <c r="R164" i="4"/>
  <c r="S163" i="4"/>
  <c r="R163" i="4"/>
  <c r="AD162" i="4"/>
  <c r="AO162" i="4" s="1"/>
  <c r="K162" i="4" s="1"/>
  <c r="Y162" i="4"/>
  <c r="S162" i="4"/>
  <c r="R162" i="4"/>
  <c r="J162" i="4"/>
  <c r="L162" i="4" s="1"/>
  <c r="T161" i="4"/>
  <c r="N161" i="4"/>
  <c r="S160" i="4"/>
  <c r="R160" i="4"/>
  <c r="D160" i="4"/>
  <c r="S159" i="4"/>
  <c r="R159" i="4"/>
  <c r="S158" i="4"/>
  <c r="R158" i="4"/>
  <c r="S157" i="4"/>
  <c r="R157" i="4"/>
  <c r="AD156" i="4"/>
  <c r="AO156" i="4" s="1"/>
  <c r="K156" i="4" s="1"/>
  <c r="Y156" i="4"/>
  <c r="S156" i="4"/>
  <c r="R156" i="4"/>
  <c r="J156" i="4"/>
  <c r="L156" i="4" s="1"/>
  <c r="T155" i="4"/>
  <c r="N155" i="4"/>
  <c r="S154" i="4"/>
  <c r="R154" i="4"/>
  <c r="D154" i="4"/>
  <c r="S153" i="4"/>
  <c r="R153" i="4"/>
  <c r="S152" i="4"/>
  <c r="R152" i="4"/>
  <c r="S151" i="4"/>
  <c r="R151" i="4"/>
  <c r="AD150" i="4"/>
  <c r="AO150" i="4" s="1"/>
  <c r="K150" i="4" s="1"/>
  <c r="Y150" i="4"/>
  <c r="S150" i="4"/>
  <c r="R150" i="4"/>
  <c r="J150" i="4"/>
  <c r="L150" i="4" s="1"/>
  <c r="T149" i="4"/>
  <c r="N149" i="4"/>
  <c r="S148" i="4"/>
  <c r="R148" i="4"/>
  <c r="S147" i="4"/>
  <c r="R147" i="4"/>
  <c r="S146" i="4"/>
  <c r="R146" i="4"/>
  <c r="S145" i="4"/>
  <c r="R145" i="4"/>
  <c r="AD144" i="4"/>
  <c r="AO144" i="4" s="1"/>
  <c r="K144" i="4" s="1"/>
  <c r="Y144" i="4"/>
  <c r="S144" i="4"/>
  <c r="R144" i="4"/>
  <c r="J144" i="4"/>
  <c r="L144" i="4" s="1"/>
  <c r="T143" i="4"/>
  <c r="N143" i="4"/>
  <c r="S142" i="4"/>
  <c r="R142" i="4"/>
  <c r="S141" i="4"/>
  <c r="R141" i="4"/>
  <c r="S140" i="4"/>
  <c r="R140" i="4"/>
  <c r="S139" i="4"/>
  <c r="R139" i="4"/>
  <c r="AD138" i="4"/>
  <c r="AO138" i="4" s="1"/>
  <c r="K138" i="4" s="1"/>
  <c r="Y138" i="4"/>
  <c r="S138" i="4"/>
  <c r="R138" i="4"/>
  <c r="J138" i="4"/>
  <c r="L138" i="4" s="1"/>
  <c r="T137" i="4"/>
  <c r="N137" i="4"/>
  <c r="S136" i="4"/>
  <c r="R136" i="4"/>
  <c r="S135" i="4"/>
  <c r="R135" i="4"/>
  <c r="S134" i="4"/>
  <c r="R134" i="4"/>
  <c r="S133" i="4"/>
  <c r="R133" i="4"/>
  <c r="AD132" i="4"/>
  <c r="AO132" i="4" s="1"/>
  <c r="K132" i="4" s="1"/>
  <c r="Y132" i="4"/>
  <c r="S132" i="4"/>
  <c r="R132" i="4"/>
  <c r="J132" i="4"/>
  <c r="L132" i="4" s="1"/>
  <c r="T131" i="4"/>
  <c r="N131" i="4"/>
  <c r="S130" i="4"/>
  <c r="R130" i="4"/>
  <c r="S129" i="4"/>
  <c r="R129" i="4"/>
  <c r="S128" i="4"/>
  <c r="R128" i="4"/>
  <c r="S127" i="4"/>
  <c r="R127" i="4"/>
  <c r="AD126" i="4"/>
  <c r="AO126" i="4" s="1"/>
  <c r="K126" i="4" s="1"/>
  <c r="Y126" i="4"/>
  <c r="S126" i="4"/>
  <c r="R126" i="4"/>
  <c r="J126" i="4"/>
  <c r="L126" i="4" s="1"/>
  <c r="T125" i="4"/>
  <c r="N125" i="4"/>
  <c r="S124" i="4"/>
  <c r="R124" i="4"/>
  <c r="S123" i="4"/>
  <c r="R123" i="4"/>
  <c r="S122" i="4"/>
  <c r="R122" i="4"/>
  <c r="S121" i="4"/>
  <c r="R121" i="4"/>
  <c r="AD120" i="4"/>
  <c r="AO120" i="4" s="1"/>
  <c r="K120" i="4" s="1"/>
  <c r="Y120" i="4"/>
  <c r="S120" i="4"/>
  <c r="R120" i="4"/>
  <c r="J120" i="4"/>
  <c r="L120" i="4" s="1"/>
  <c r="T119" i="4"/>
  <c r="N119" i="4"/>
  <c r="S118" i="4"/>
  <c r="R118" i="4"/>
  <c r="S117" i="4"/>
  <c r="R117" i="4"/>
  <c r="S116" i="4"/>
  <c r="R116" i="4"/>
  <c r="S115" i="4"/>
  <c r="R115" i="4"/>
  <c r="AD114" i="4"/>
  <c r="AO114" i="4" s="1"/>
  <c r="K114" i="4" s="1"/>
  <c r="Y114" i="4"/>
  <c r="S114" i="4"/>
  <c r="R114" i="4"/>
  <c r="J114" i="4"/>
  <c r="L114" i="4" s="1"/>
  <c r="T113" i="4"/>
  <c r="N113" i="4"/>
  <c r="S112" i="4"/>
  <c r="R112" i="4"/>
  <c r="S111" i="4"/>
  <c r="R111" i="4"/>
  <c r="S110" i="4"/>
  <c r="R110" i="4"/>
  <c r="S109" i="4"/>
  <c r="R109" i="4"/>
  <c r="AD108" i="4"/>
  <c r="AO108" i="4" s="1"/>
  <c r="K108" i="4" s="1"/>
  <c r="Y108" i="4"/>
  <c r="S108" i="4"/>
  <c r="R108" i="4"/>
  <c r="J108" i="4"/>
  <c r="L108" i="4" s="1"/>
  <c r="T107" i="4"/>
  <c r="N107" i="4"/>
  <c r="S106" i="4"/>
  <c r="R106" i="4"/>
  <c r="S105" i="4"/>
  <c r="R105" i="4"/>
  <c r="S104" i="4"/>
  <c r="R104" i="4"/>
  <c r="S103" i="4"/>
  <c r="R103" i="4"/>
  <c r="AD102" i="4"/>
  <c r="AO102" i="4" s="1"/>
  <c r="K102" i="4" s="1"/>
  <c r="Y102" i="4"/>
  <c r="S102" i="4"/>
  <c r="R102" i="4"/>
  <c r="J102" i="4"/>
  <c r="L102" i="4" s="1"/>
  <c r="T101" i="4"/>
  <c r="N101" i="4"/>
  <c r="S100" i="4"/>
  <c r="R100" i="4"/>
  <c r="S99" i="4"/>
  <c r="R99" i="4"/>
  <c r="S98" i="4"/>
  <c r="R98" i="4"/>
  <c r="S97" i="4"/>
  <c r="R97" i="4"/>
  <c r="AD96" i="4"/>
  <c r="AO96" i="4" s="1"/>
  <c r="K96" i="4" s="1"/>
  <c r="Y96" i="4"/>
  <c r="S96" i="4"/>
  <c r="R96" i="4"/>
  <c r="J96" i="4"/>
  <c r="L96" i="4" s="1"/>
  <c r="T95" i="4"/>
  <c r="N95" i="4"/>
  <c r="S94" i="4"/>
  <c r="R94" i="4"/>
  <c r="S93" i="4"/>
  <c r="R93" i="4"/>
  <c r="S92" i="4"/>
  <c r="R92" i="4"/>
  <c r="S91" i="4"/>
  <c r="R91" i="4"/>
  <c r="AD90" i="4"/>
  <c r="AO90" i="4" s="1"/>
  <c r="K90" i="4" s="1"/>
  <c r="Y90" i="4"/>
  <c r="S90" i="4"/>
  <c r="R90" i="4"/>
  <c r="J90" i="4"/>
  <c r="L90" i="4" s="1"/>
  <c r="T89" i="4"/>
  <c r="N89" i="4"/>
  <c r="S88" i="4"/>
  <c r="R88" i="4"/>
  <c r="S87" i="4"/>
  <c r="R87" i="4"/>
  <c r="S86" i="4"/>
  <c r="R86" i="4"/>
  <c r="S85" i="4"/>
  <c r="R85" i="4"/>
  <c r="AD84" i="4"/>
  <c r="AO84" i="4" s="1"/>
  <c r="K84" i="4" s="1"/>
  <c r="Y84" i="4"/>
  <c r="S84" i="4"/>
  <c r="R84" i="4"/>
  <c r="J84" i="4"/>
  <c r="L84" i="4" s="1"/>
  <c r="T83" i="4"/>
  <c r="N83" i="4"/>
  <c r="S82" i="4"/>
  <c r="R82" i="4"/>
  <c r="S81" i="4"/>
  <c r="R81" i="4"/>
  <c r="S80" i="4"/>
  <c r="R80" i="4"/>
  <c r="S79" i="4"/>
  <c r="R79" i="4"/>
  <c r="AD78" i="4"/>
  <c r="AO78" i="4" s="1"/>
  <c r="K78" i="4" s="1"/>
  <c r="Y78" i="4"/>
  <c r="S78" i="4"/>
  <c r="R78" i="4"/>
  <c r="J78" i="4"/>
  <c r="L78" i="4" s="1"/>
  <c r="T77" i="4"/>
  <c r="N77" i="4"/>
  <c r="S76" i="4"/>
  <c r="R76" i="4"/>
  <c r="S75" i="4"/>
  <c r="R75" i="4"/>
  <c r="S74" i="4"/>
  <c r="R74" i="4"/>
  <c r="S73" i="4"/>
  <c r="R73" i="4"/>
  <c r="AD72" i="4"/>
  <c r="AO72" i="4" s="1"/>
  <c r="K72" i="4" s="1"/>
  <c r="Y72" i="4"/>
  <c r="S72" i="4"/>
  <c r="R72" i="4"/>
  <c r="J72" i="4"/>
  <c r="L72" i="4" s="1"/>
  <c r="T71" i="4"/>
  <c r="N71" i="4"/>
  <c r="S70" i="4"/>
  <c r="R70" i="4"/>
  <c r="S69" i="4"/>
  <c r="R69" i="4"/>
  <c r="S68" i="4"/>
  <c r="R68" i="4"/>
  <c r="S67" i="4"/>
  <c r="R67" i="4"/>
  <c r="AD66" i="4"/>
  <c r="AO66" i="4" s="1"/>
  <c r="K66" i="4" s="1"/>
  <c r="Y66" i="4"/>
  <c r="S66" i="4"/>
  <c r="R66" i="4"/>
  <c r="J66" i="4"/>
  <c r="T65" i="4"/>
  <c r="N65" i="4"/>
  <c r="S64" i="4"/>
  <c r="R64" i="4"/>
  <c r="S63" i="4"/>
  <c r="R63" i="4"/>
  <c r="S62" i="4"/>
  <c r="R62" i="4"/>
  <c r="S61" i="4"/>
  <c r="R61" i="4"/>
  <c r="AD60" i="4"/>
  <c r="AO60" i="4" s="1"/>
  <c r="K60" i="4" s="1"/>
  <c r="Y60" i="4"/>
  <c r="S60" i="4"/>
  <c r="R60" i="4"/>
  <c r="J60" i="4"/>
  <c r="T59" i="4"/>
  <c r="N59" i="4"/>
  <c r="S58" i="4"/>
  <c r="R58" i="4"/>
  <c r="S57" i="4"/>
  <c r="R57" i="4"/>
  <c r="S56" i="4"/>
  <c r="R56" i="4"/>
  <c r="S55" i="4"/>
  <c r="R55" i="4"/>
  <c r="AD54" i="4"/>
  <c r="AO54" i="4" s="1"/>
  <c r="K54" i="4" s="1"/>
  <c r="Y54" i="4"/>
  <c r="S54" i="4"/>
  <c r="R54" i="4"/>
  <c r="J54" i="4"/>
  <c r="T53" i="4"/>
  <c r="N53" i="4"/>
  <c r="S52" i="4"/>
  <c r="R52" i="4"/>
  <c r="S51" i="4"/>
  <c r="R51" i="4"/>
  <c r="S50" i="4"/>
  <c r="R50" i="4"/>
  <c r="S49" i="4"/>
  <c r="R49" i="4"/>
  <c r="AD48" i="4"/>
  <c r="AO48" i="4" s="1"/>
  <c r="K48" i="4" s="1"/>
  <c r="Y48" i="4"/>
  <c r="S48" i="4"/>
  <c r="R48" i="4"/>
  <c r="J48" i="4"/>
  <c r="L48" i="4" s="1"/>
  <c r="T47" i="4"/>
  <c r="N47" i="4"/>
  <c r="AD42" i="4"/>
  <c r="AO42" i="4" s="1"/>
  <c r="K42" i="4" s="1"/>
  <c r="Y42" i="4"/>
  <c r="J42" i="4"/>
  <c r="L42" i="4" s="1"/>
  <c r="T41" i="4"/>
  <c r="N41" i="4"/>
  <c r="S40" i="4"/>
  <c r="R40" i="4"/>
  <c r="S39" i="4"/>
  <c r="R39" i="4"/>
  <c r="S38" i="4"/>
  <c r="R38" i="4"/>
  <c r="S37" i="4"/>
  <c r="R37" i="4"/>
  <c r="AD36" i="4"/>
  <c r="AO36" i="4" s="1"/>
  <c r="K36" i="4" s="1"/>
  <c r="Y36" i="4"/>
  <c r="S36" i="4"/>
  <c r="R36" i="4"/>
  <c r="J36" i="4"/>
  <c r="L36" i="4" s="1"/>
  <c r="T35" i="4"/>
  <c r="N35" i="4"/>
  <c r="S34" i="4"/>
  <c r="R34" i="4"/>
  <c r="S33" i="4"/>
  <c r="R33" i="4"/>
  <c r="S32" i="4"/>
  <c r="R32" i="4"/>
  <c r="S31" i="4"/>
  <c r="R31" i="4"/>
  <c r="AD30" i="4"/>
  <c r="AO30" i="4" s="1"/>
  <c r="K30" i="4" s="1"/>
  <c r="Y30" i="4"/>
  <c r="S30" i="4"/>
  <c r="R30" i="4"/>
  <c r="J30" i="4"/>
  <c r="L30" i="4" s="1"/>
  <c r="T29" i="4"/>
  <c r="N29" i="4"/>
  <c r="S28" i="4"/>
  <c r="R28" i="4"/>
  <c r="S27" i="4"/>
  <c r="R27" i="4"/>
  <c r="S26" i="4"/>
  <c r="R26" i="4"/>
  <c r="S25" i="4"/>
  <c r="R25" i="4"/>
  <c r="AD24" i="4"/>
  <c r="AO24" i="4" s="1"/>
  <c r="K24" i="4" s="1"/>
  <c r="Y24" i="4"/>
  <c r="S24" i="4"/>
  <c r="R24" i="4"/>
  <c r="J24" i="4"/>
  <c r="L24" i="4" s="1"/>
  <c r="T23" i="4"/>
  <c r="N23" i="4"/>
  <c r="S22" i="4"/>
  <c r="R22" i="4"/>
  <c r="S21" i="4"/>
  <c r="R21" i="4"/>
  <c r="S20" i="4"/>
  <c r="R20" i="4"/>
  <c r="S19" i="4"/>
  <c r="R19" i="4"/>
  <c r="AD18" i="4"/>
  <c r="AO18" i="4" s="1"/>
  <c r="K18" i="4" s="1"/>
  <c r="Y18" i="4"/>
  <c r="S18" i="4"/>
  <c r="R18" i="4"/>
  <c r="J18" i="4"/>
  <c r="L18" i="4" s="1"/>
  <c r="T17" i="4"/>
  <c r="N17" i="4"/>
  <c r="S16" i="4"/>
  <c r="R16" i="4"/>
  <c r="S15" i="4"/>
  <c r="R15" i="4"/>
  <c r="S14" i="4"/>
  <c r="R14" i="4"/>
  <c r="S13" i="4"/>
  <c r="R13" i="4"/>
  <c r="AD12" i="4"/>
  <c r="AO12" i="4" s="1"/>
  <c r="K12" i="4" s="1"/>
  <c r="Y12" i="4"/>
  <c r="S12" i="4"/>
  <c r="R12" i="4"/>
  <c r="J12" i="4"/>
  <c r="L12" i="4" s="1"/>
  <c r="A12" i="4"/>
  <c r="A18" i="4" s="1"/>
  <c r="A24" i="4" s="1"/>
  <c r="A30" i="4" s="1"/>
  <c r="A36" i="4" s="1"/>
  <c r="A42" i="4" s="1"/>
  <c r="A48" i="4" s="1"/>
  <c r="A54" i="4" s="1"/>
  <c r="A60" i="4" s="1"/>
  <c r="A66" i="4" s="1"/>
  <c r="A72" i="4" s="1"/>
  <c r="A78" i="4" s="1"/>
  <c r="A84" i="4" s="1"/>
  <c r="A90" i="4" s="1"/>
  <c r="A96" i="4" s="1"/>
  <c r="A102" i="4" s="1"/>
  <c r="A108" i="4" s="1"/>
  <c r="A114" i="4" s="1"/>
  <c r="A120" i="4" s="1"/>
  <c r="A126" i="4" s="1"/>
  <c r="A132" i="4" s="1"/>
  <c r="A138" i="4" s="1"/>
  <c r="A144" i="4" s="1"/>
  <c r="A150" i="4" s="1"/>
  <c r="A156" i="4" s="1"/>
  <c r="A162" i="4" s="1"/>
  <c r="A168" i="4" s="1"/>
  <c r="A174" i="4" s="1"/>
  <c r="A180" i="4" s="1"/>
  <c r="A186" i="4" s="1"/>
  <c r="A192" i="4" s="1"/>
  <c r="A198" i="4" s="1"/>
  <c r="A204" i="4" s="1"/>
  <c r="A210" i="4" s="1"/>
  <c r="A216" i="4" s="1"/>
  <c r="T11" i="4"/>
  <c r="N11" i="4"/>
  <c r="S10" i="4"/>
  <c r="R10" i="4"/>
  <c r="S9" i="4"/>
  <c r="R9" i="4"/>
  <c r="S8" i="4"/>
  <c r="R8" i="4"/>
  <c r="S7" i="4"/>
  <c r="R7" i="4"/>
  <c r="AD6" i="4"/>
  <c r="AO6" i="4" s="1"/>
  <c r="K6" i="4" s="1"/>
  <c r="Y6" i="4"/>
  <c r="S6" i="4"/>
  <c r="R6" i="4"/>
  <c r="J6" i="4"/>
  <c r="AQ380" i="3"/>
  <c r="K380" i="3" s="1"/>
  <c r="Y380" i="3"/>
  <c r="N380" i="3"/>
  <c r="J380" i="3"/>
  <c r="AQ379" i="3"/>
  <c r="Y379" i="3"/>
  <c r="N379" i="3"/>
  <c r="K379" i="3"/>
  <c r="J379" i="3"/>
  <c r="L379" i="3" s="1"/>
  <c r="A379" i="3"/>
  <c r="A380" i="3" s="1"/>
  <c r="AQ378" i="3"/>
  <c r="Y378" i="3"/>
  <c r="N378" i="3"/>
  <c r="K378" i="3"/>
  <c r="J378" i="3"/>
  <c r="L378" i="3" s="1"/>
  <c r="AD372" i="3"/>
  <c r="AO372" i="3" s="1"/>
  <c r="K372" i="3" s="1"/>
  <c r="S372" i="3"/>
  <c r="R372" i="3"/>
  <c r="J372" i="3"/>
  <c r="AD371" i="3"/>
  <c r="AO371" i="3" s="1"/>
  <c r="K371" i="3" s="1"/>
  <c r="S371" i="3"/>
  <c r="R371" i="3"/>
  <c r="J371" i="3"/>
  <c r="L371" i="3" s="1"/>
  <c r="AD370" i="3"/>
  <c r="AO370" i="3" s="1"/>
  <c r="K370" i="3" s="1"/>
  <c r="S370" i="3"/>
  <c r="R370" i="3"/>
  <c r="J370" i="3"/>
  <c r="L370" i="3" s="1"/>
  <c r="AD369" i="3"/>
  <c r="AO369" i="3" s="1"/>
  <c r="K369" i="3" s="1"/>
  <c r="S369" i="3"/>
  <c r="R369" i="3"/>
  <c r="J369" i="3"/>
  <c r="L369" i="3" s="1"/>
  <c r="AD368" i="3"/>
  <c r="AO368" i="3" s="1"/>
  <c r="K368" i="3" s="1"/>
  <c r="S368" i="3"/>
  <c r="R368" i="3"/>
  <c r="J368" i="3"/>
  <c r="AD367" i="3"/>
  <c r="AO367" i="3" s="1"/>
  <c r="K367" i="3" s="1"/>
  <c r="S367" i="3"/>
  <c r="R367" i="3"/>
  <c r="J367" i="3"/>
  <c r="L367" i="3" s="1"/>
  <c r="AD366" i="3"/>
  <c r="AO366" i="3" s="1"/>
  <c r="K366" i="3" s="1"/>
  <c r="S366" i="3"/>
  <c r="R366" i="3"/>
  <c r="J366" i="3"/>
  <c r="L366" i="3" s="1"/>
  <c r="T365" i="3"/>
  <c r="N365" i="3"/>
  <c r="S364" i="3"/>
  <c r="R364" i="3"/>
  <c r="S363" i="3"/>
  <c r="R363" i="3"/>
  <c r="S362" i="3"/>
  <c r="R362" i="3"/>
  <c r="S360" i="3"/>
  <c r="R360" i="3"/>
  <c r="AD359" i="3"/>
  <c r="AO359" i="3" s="1"/>
  <c r="K359" i="3" s="1"/>
  <c r="Y359" i="3"/>
  <c r="S359" i="3"/>
  <c r="R359" i="3"/>
  <c r="J359" i="3"/>
  <c r="T358" i="3"/>
  <c r="N358" i="3"/>
  <c r="S357" i="3"/>
  <c r="R357" i="3"/>
  <c r="S356" i="3"/>
  <c r="R356" i="3"/>
  <c r="S355" i="3"/>
  <c r="R355" i="3"/>
  <c r="S353" i="3"/>
  <c r="R353" i="3"/>
  <c r="AD352" i="3"/>
  <c r="AO352" i="3" s="1"/>
  <c r="K352" i="3" s="1"/>
  <c r="Y352" i="3"/>
  <c r="S352" i="3"/>
  <c r="R352" i="3"/>
  <c r="J352" i="3"/>
  <c r="L352" i="3" s="1"/>
  <c r="T351" i="3"/>
  <c r="N351" i="3"/>
  <c r="S350" i="3"/>
  <c r="R350" i="3"/>
  <c r="S349" i="3"/>
  <c r="R349" i="3"/>
  <c r="S348" i="3"/>
  <c r="R348" i="3"/>
  <c r="S346" i="3"/>
  <c r="R346" i="3"/>
  <c r="AD345" i="3"/>
  <c r="AO345" i="3" s="1"/>
  <c r="K345" i="3" s="1"/>
  <c r="Y345" i="3"/>
  <c r="S345" i="3"/>
  <c r="R345" i="3"/>
  <c r="J345" i="3"/>
  <c r="T344" i="3"/>
  <c r="N344" i="3"/>
  <c r="S343" i="3"/>
  <c r="R343" i="3"/>
  <c r="S342" i="3"/>
  <c r="R342" i="3"/>
  <c r="S341" i="3"/>
  <c r="R341" i="3"/>
  <c r="S339" i="3"/>
  <c r="R339" i="3"/>
  <c r="AD338" i="3"/>
  <c r="AO338" i="3" s="1"/>
  <c r="K338" i="3" s="1"/>
  <c r="Y338" i="3"/>
  <c r="S338" i="3"/>
  <c r="R338" i="3"/>
  <c r="J338" i="3"/>
  <c r="L338" i="3" s="1"/>
  <c r="T337" i="3"/>
  <c r="N337" i="3"/>
  <c r="S336" i="3"/>
  <c r="R336" i="3"/>
  <c r="S335" i="3"/>
  <c r="R335" i="3"/>
  <c r="S334" i="3"/>
  <c r="R334" i="3"/>
  <c r="S332" i="3"/>
  <c r="R332" i="3"/>
  <c r="AD331" i="3"/>
  <c r="AO331" i="3" s="1"/>
  <c r="K331" i="3" s="1"/>
  <c r="Y331" i="3"/>
  <c r="S331" i="3"/>
  <c r="R331" i="3"/>
  <c r="J331" i="3"/>
  <c r="L331" i="3" s="1"/>
  <c r="T330" i="3"/>
  <c r="N330" i="3"/>
  <c r="S329" i="3"/>
  <c r="R329" i="3"/>
  <c r="S328" i="3"/>
  <c r="R328" i="3"/>
  <c r="S327" i="3"/>
  <c r="R327" i="3"/>
  <c r="S325" i="3"/>
  <c r="R325" i="3"/>
  <c r="AD324" i="3"/>
  <c r="AO324" i="3" s="1"/>
  <c r="K324" i="3" s="1"/>
  <c r="Y324" i="3"/>
  <c r="S324" i="3"/>
  <c r="R324" i="3"/>
  <c r="J324" i="3"/>
  <c r="L324" i="3" s="1"/>
  <c r="T323" i="3"/>
  <c r="N323" i="3"/>
  <c r="S322" i="3"/>
  <c r="R322" i="3"/>
  <c r="S321" i="3"/>
  <c r="R321" i="3"/>
  <c r="S320" i="3"/>
  <c r="R320" i="3"/>
  <c r="S318" i="3"/>
  <c r="R318" i="3"/>
  <c r="AD317" i="3"/>
  <c r="AO317" i="3" s="1"/>
  <c r="K317" i="3" s="1"/>
  <c r="Y317" i="3"/>
  <c r="S317" i="3"/>
  <c r="R317" i="3"/>
  <c r="J317" i="3"/>
  <c r="L317" i="3" s="1"/>
  <c r="T316" i="3"/>
  <c r="N316" i="3"/>
  <c r="S315" i="3"/>
  <c r="R315" i="3"/>
  <c r="S314" i="3"/>
  <c r="R314" i="3"/>
  <c r="S313" i="3"/>
  <c r="R313" i="3"/>
  <c r="S311" i="3"/>
  <c r="R311" i="3"/>
  <c r="AD310" i="3"/>
  <c r="AO310" i="3" s="1"/>
  <c r="K310" i="3" s="1"/>
  <c r="Y310" i="3"/>
  <c r="S310" i="3"/>
  <c r="R310" i="3"/>
  <c r="J310" i="3"/>
  <c r="L310" i="3" s="1"/>
  <c r="T309" i="3"/>
  <c r="N309" i="3"/>
  <c r="S308" i="3"/>
  <c r="R308" i="3"/>
  <c r="S307" i="3"/>
  <c r="R307" i="3"/>
  <c r="S305" i="3"/>
  <c r="R305" i="3"/>
  <c r="S304" i="3"/>
  <c r="R304" i="3"/>
  <c r="AD303" i="3"/>
  <c r="AO303" i="3" s="1"/>
  <c r="K303" i="3" s="1"/>
  <c r="Y303" i="3"/>
  <c r="S303" i="3"/>
  <c r="R303" i="3"/>
  <c r="J303" i="3"/>
  <c r="L303" i="3" s="1"/>
  <c r="A303" i="3"/>
  <c r="A310" i="3" s="1"/>
  <c r="A317" i="3" s="1"/>
  <c r="A324" i="3" s="1"/>
  <c r="A331" i="3" s="1"/>
  <c r="A338" i="3" s="1"/>
  <c r="A345" i="3" s="1"/>
  <c r="A352" i="3" s="1"/>
  <c r="A359" i="3" s="1"/>
  <c r="A366" i="3" s="1"/>
  <c r="A367" i="3" s="1"/>
  <c r="A368" i="3" s="1"/>
  <c r="A369" i="3" s="1"/>
  <c r="A370" i="3" s="1"/>
  <c r="A371" i="3" s="1"/>
  <c r="A372" i="3" s="1"/>
  <c r="T302" i="3"/>
  <c r="N302" i="3"/>
  <c r="S301" i="3"/>
  <c r="R301" i="3"/>
  <c r="S300" i="3"/>
  <c r="R300" i="3"/>
  <c r="S298" i="3"/>
  <c r="R298" i="3"/>
  <c r="S297" i="3"/>
  <c r="R297" i="3"/>
  <c r="AD296" i="3"/>
  <c r="AO296" i="3" s="1"/>
  <c r="K296" i="3" s="1"/>
  <c r="Y296" i="3"/>
  <c r="S296" i="3"/>
  <c r="R296" i="3"/>
  <c r="J296" i="3"/>
  <c r="L296" i="3" s="1"/>
  <c r="T294" i="3"/>
  <c r="N294" i="3"/>
  <c r="S293" i="3"/>
  <c r="R293" i="3"/>
  <c r="S292" i="3"/>
  <c r="R292" i="3"/>
  <c r="S291" i="3"/>
  <c r="R291" i="3"/>
  <c r="S290" i="3"/>
  <c r="R290" i="3"/>
  <c r="AD289" i="3"/>
  <c r="AO289" i="3" s="1"/>
  <c r="K289" i="3" s="1"/>
  <c r="Y289" i="3"/>
  <c r="S289" i="3"/>
  <c r="R289" i="3"/>
  <c r="J289" i="3"/>
  <c r="T288" i="3"/>
  <c r="N288" i="3"/>
  <c r="S287" i="3"/>
  <c r="R287" i="3"/>
  <c r="S286" i="3"/>
  <c r="R286" i="3"/>
  <c r="S285" i="3"/>
  <c r="R285" i="3"/>
  <c r="S284" i="3"/>
  <c r="R284" i="3"/>
  <c r="AD283" i="3"/>
  <c r="AO283" i="3" s="1"/>
  <c r="K283" i="3" s="1"/>
  <c r="Y283" i="3"/>
  <c r="S283" i="3"/>
  <c r="R283" i="3"/>
  <c r="J283" i="3"/>
  <c r="L283" i="3" s="1"/>
  <c r="T282" i="3"/>
  <c r="N282" i="3"/>
  <c r="S281" i="3"/>
  <c r="R281" i="3"/>
  <c r="S280" i="3"/>
  <c r="R280" i="3"/>
  <c r="S279" i="3"/>
  <c r="R279" i="3"/>
  <c r="S278" i="3"/>
  <c r="R278" i="3"/>
  <c r="AD277" i="3"/>
  <c r="AO277" i="3" s="1"/>
  <c r="K277" i="3" s="1"/>
  <c r="Y277" i="3"/>
  <c r="S277" i="3"/>
  <c r="R277" i="3"/>
  <c r="J277" i="3"/>
  <c r="L277" i="3" s="1"/>
  <c r="T276" i="3"/>
  <c r="N276" i="3"/>
  <c r="S275" i="3"/>
  <c r="R275" i="3"/>
  <c r="S274" i="3"/>
  <c r="R274" i="3"/>
  <c r="S273" i="3"/>
  <c r="R273" i="3"/>
  <c r="S272" i="3"/>
  <c r="R272" i="3"/>
  <c r="AD271" i="3"/>
  <c r="AO271" i="3" s="1"/>
  <c r="K271" i="3" s="1"/>
  <c r="Y271" i="3"/>
  <c r="S271" i="3"/>
  <c r="R271" i="3"/>
  <c r="J271" i="3"/>
  <c r="L271" i="3" s="1"/>
  <c r="T270" i="3"/>
  <c r="N270" i="3"/>
  <c r="S269" i="3"/>
  <c r="R269" i="3"/>
  <c r="S268" i="3"/>
  <c r="R268" i="3"/>
  <c r="S267" i="3"/>
  <c r="R267" i="3"/>
  <c r="S266" i="3"/>
  <c r="R266" i="3"/>
  <c r="AD265" i="3"/>
  <c r="AO265" i="3" s="1"/>
  <c r="K265" i="3" s="1"/>
  <c r="Y265" i="3"/>
  <c r="S265" i="3"/>
  <c r="R265" i="3"/>
  <c r="J265" i="3"/>
  <c r="L265" i="3" s="1"/>
  <c r="T264" i="3"/>
  <c r="N264" i="3"/>
  <c r="S263" i="3"/>
  <c r="R263" i="3"/>
  <c r="S262" i="3"/>
  <c r="R262" i="3"/>
  <c r="S261" i="3"/>
  <c r="R261" i="3"/>
  <c r="S260" i="3"/>
  <c r="R260" i="3"/>
  <c r="AD259" i="3"/>
  <c r="AO259" i="3" s="1"/>
  <c r="K259" i="3" s="1"/>
  <c r="Y259" i="3"/>
  <c r="S259" i="3"/>
  <c r="R259" i="3"/>
  <c r="J259" i="3"/>
  <c r="L259" i="3" s="1"/>
  <c r="T258" i="3"/>
  <c r="N258" i="3"/>
  <c r="S257" i="3"/>
  <c r="R257" i="3"/>
  <c r="S256" i="3"/>
  <c r="R256" i="3"/>
  <c r="S255" i="3"/>
  <c r="R255" i="3"/>
  <c r="S254" i="3"/>
  <c r="R254" i="3"/>
  <c r="AD253" i="3"/>
  <c r="AO253" i="3" s="1"/>
  <c r="K253" i="3" s="1"/>
  <c r="Y253" i="3"/>
  <c r="S253" i="3"/>
  <c r="R253" i="3"/>
  <c r="J253" i="3"/>
  <c r="L253" i="3" s="1"/>
  <c r="T252" i="3"/>
  <c r="N252" i="3"/>
  <c r="S251" i="3"/>
  <c r="R251" i="3"/>
  <c r="S250" i="3"/>
  <c r="R250" i="3"/>
  <c r="S249" i="3"/>
  <c r="R249" i="3"/>
  <c r="S248" i="3"/>
  <c r="R248" i="3"/>
  <c r="AD247" i="3"/>
  <c r="AO247" i="3" s="1"/>
  <c r="K247" i="3" s="1"/>
  <c r="Y247" i="3"/>
  <c r="S247" i="3"/>
  <c r="R247" i="3"/>
  <c r="J247" i="3"/>
  <c r="L247" i="3" s="1"/>
  <c r="T246" i="3"/>
  <c r="N246" i="3"/>
  <c r="S245" i="3"/>
  <c r="R245" i="3"/>
  <c r="S244" i="3"/>
  <c r="R244" i="3"/>
  <c r="S243" i="3"/>
  <c r="R243" i="3"/>
  <c r="S242" i="3"/>
  <c r="R242" i="3"/>
  <c r="AD241" i="3"/>
  <c r="AO241" i="3" s="1"/>
  <c r="K241" i="3" s="1"/>
  <c r="Y241" i="3"/>
  <c r="S241" i="3"/>
  <c r="R241" i="3"/>
  <c r="J241" i="3"/>
  <c r="L241" i="3" s="1"/>
  <c r="T240" i="3"/>
  <c r="N240" i="3"/>
  <c r="S239" i="3"/>
  <c r="R239" i="3"/>
  <c r="S238" i="3"/>
  <c r="R238" i="3"/>
  <c r="S237" i="3"/>
  <c r="R237" i="3"/>
  <c r="S236" i="3"/>
  <c r="R236" i="3"/>
  <c r="AD235" i="3"/>
  <c r="AO235" i="3" s="1"/>
  <c r="K235" i="3" s="1"/>
  <c r="Y235" i="3"/>
  <c r="S235" i="3"/>
  <c r="R235" i="3"/>
  <c r="J235" i="3"/>
  <c r="L235" i="3" s="1"/>
  <c r="T234" i="3"/>
  <c r="N234" i="3"/>
  <c r="S233" i="3"/>
  <c r="R233" i="3"/>
  <c r="S232" i="3"/>
  <c r="R232" i="3"/>
  <c r="S231" i="3"/>
  <c r="R231" i="3"/>
  <c r="S230" i="3"/>
  <c r="R230" i="3"/>
  <c r="AD229" i="3"/>
  <c r="AO229" i="3" s="1"/>
  <c r="K229" i="3" s="1"/>
  <c r="Y229" i="3"/>
  <c r="S229" i="3"/>
  <c r="R229" i="3"/>
  <c r="J229" i="3"/>
  <c r="L229" i="3" s="1"/>
  <c r="A229" i="3"/>
  <c r="A235" i="3" s="1"/>
  <c r="A241" i="3" s="1"/>
  <c r="A247" i="3" s="1"/>
  <c r="A253" i="3" s="1"/>
  <c r="A259" i="3" s="1"/>
  <c r="A265" i="3" s="1"/>
  <c r="A271" i="3" s="1"/>
  <c r="A277" i="3" s="1"/>
  <c r="A283" i="3" s="1"/>
  <c r="A289" i="3" s="1"/>
  <c r="T228" i="3"/>
  <c r="N228" i="3"/>
  <c r="S227" i="3"/>
  <c r="R227" i="3"/>
  <c r="S226" i="3"/>
  <c r="R226" i="3"/>
  <c r="S225" i="3"/>
  <c r="R225" i="3"/>
  <c r="S224" i="3"/>
  <c r="R224" i="3"/>
  <c r="AD223" i="3"/>
  <c r="AO223" i="3" s="1"/>
  <c r="K223" i="3" s="1"/>
  <c r="Y223" i="3"/>
  <c r="S223" i="3"/>
  <c r="R223" i="3"/>
  <c r="J223" i="3"/>
  <c r="L223" i="3" s="1"/>
  <c r="T221" i="3"/>
  <c r="N221" i="3"/>
  <c r="S220" i="3"/>
  <c r="R220" i="3"/>
  <c r="S219" i="3"/>
  <c r="R219" i="3"/>
  <c r="S218" i="3"/>
  <c r="R218" i="3"/>
  <c r="S217" i="3"/>
  <c r="R217" i="3"/>
  <c r="AD216" i="3"/>
  <c r="AO216" i="3" s="1"/>
  <c r="K216" i="3" s="1"/>
  <c r="Y216" i="3"/>
  <c r="S216" i="3"/>
  <c r="R216" i="3"/>
  <c r="J216" i="3"/>
  <c r="L216" i="3" s="1"/>
  <c r="D216" i="3"/>
  <c r="T215" i="3"/>
  <c r="N215" i="3"/>
  <c r="S214" i="3"/>
  <c r="R214" i="3"/>
  <c r="S213" i="3"/>
  <c r="R213" i="3"/>
  <c r="S212" i="3"/>
  <c r="R212" i="3"/>
  <c r="S211" i="3"/>
  <c r="R211" i="3"/>
  <c r="AD210" i="3"/>
  <c r="AO210" i="3" s="1"/>
  <c r="K210" i="3" s="1"/>
  <c r="Y210" i="3"/>
  <c r="S210" i="3"/>
  <c r="R210" i="3"/>
  <c r="J210" i="3"/>
  <c r="L210" i="3" s="1"/>
  <c r="D210" i="3"/>
  <c r="T209" i="3"/>
  <c r="N209" i="3"/>
  <c r="S208" i="3"/>
  <c r="R208" i="3"/>
  <c r="S207" i="3"/>
  <c r="R207" i="3"/>
  <c r="S206" i="3"/>
  <c r="R206" i="3"/>
  <c r="S205" i="3"/>
  <c r="R205" i="3"/>
  <c r="AD204" i="3"/>
  <c r="AO204" i="3" s="1"/>
  <c r="K204" i="3" s="1"/>
  <c r="Y204" i="3"/>
  <c r="S204" i="3"/>
  <c r="R204" i="3"/>
  <c r="J204" i="3"/>
  <c r="L204" i="3" s="1"/>
  <c r="D204" i="3"/>
  <c r="T203" i="3"/>
  <c r="N203" i="3"/>
  <c r="S202" i="3"/>
  <c r="R202" i="3"/>
  <c r="S201" i="3"/>
  <c r="R201" i="3"/>
  <c r="S200" i="3"/>
  <c r="R200" i="3"/>
  <c r="S199" i="3"/>
  <c r="R199" i="3"/>
  <c r="AD198" i="3"/>
  <c r="AO198" i="3" s="1"/>
  <c r="K198" i="3" s="1"/>
  <c r="Y198" i="3"/>
  <c r="S198" i="3"/>
  <c r="R198" i="3"/>
  <c r="J198" i="3"/>
  <c r="L198" i="3" s="1"/>
  <c r="D198" i="3"/>
  <c r="T197" i="3"/>
  <c r="N197" i="3"/>
  <c r="S196" i="3"/>
  <c r="R196" i="3"/>
  <c r="S195" i="3"/>
  <c r="R195" i="3"/>
  <c r="S194" i="3"/>
  <c r="R194" i="3"/>
  <c r="S193" i="3"/>
  <c r="R193" i="3"/>
  <c r="AD192" i="3"/>
  <c r="AO192" i="3" s="1"/>
  <c r="K192" i="3" s="1"/>
  <c r="Y192" i="3"/>
  <c r="S192" i="3"/>
  <c r="R192" i="3"/>
  <c r="J192" i="3"/>
  <c r="L192" i="3" s="1"/>
  <c r="D192" i="3"/>
  <c r="T191" i="3"/>
  <c r="N191" i="3"/>
  <c r="S190" i="3"/>
  <c r="R190" i="3"/>
  <c r="S189" i="3"/>
  <c r="R189" i="3"/>
  <c r="S188" i="3"/>
  <c r="R188" i="3"/>
  <c r="S187" i="3"/>
  <c r="R187" i="3"/>
  <c r="AD186" i="3"/>
  <c r="AO186" i="3" s="1"/>
  <c r="K186" i="3" s="1"/>
  <c r="Y186" i="3"/>
  <c r="S186" i="3"/>
  <c r="R186" i="3"/>
  <c r="J186" i="3"/>
  <c r="L186" i="3" s="1"/>
  <c r="D186" i="3"/>
  <c r="T185" i="3"/>
  <c r="N185" i="3"/>
  <c r="S184" i="3"/>
  <c r="R184" i="3"/>
  <c r="S183" i="3"/>
  <c r="R183" i="3"/>
  <c r="S182" i="3"/>
  <c r="R182" i="3"/>
  <c r="S181" i="3"/>
  <c r="R181" i="3"/>
  <c r="AD180" i="3"/>
  <c r="AO180" i="3" s="1"/>
  <c r="K180" i="3" s="1"/>
  <c r="Y180" i="3"/>
  <c r="S180" i="3"/>
  <c r="R180" i="3"/>
  <c r="J180" i="3"/>
  <c r="L180" i="3" s="1"/>
  <c r="D180" i="3"/>
  <c r="T179" i="3"/>
  <c r="N179" i="3"/>
  <c r="S178" i="3"/>
  <c r="R178" i="3"/>
  <c r="S177" i="3"/>
  <c r="R177" i="3"/>
  <c r="S176" i="3"/>
  <c r="R176" i="3"/>
  <c r="S175" i="3"/>
  <c r="R175" i="3"/>
  <c r="AD174" i="3"/>
  <c r="AO174" i="3" s="1"/>
  <c r="K174" i="3" s="1"/>
  <c r="Y174" i="3"/>
  <c r="S174" i="3"/>
  <c r="R174" i="3"/>
  <c r="J174" i="3"/>
  <c r="L174" i="3" s="1"/>
  <c r="D174" i="3"/>
  <c r="T173" i="3"/>
  <c r="N173" i="3"/>
  <c r="S172" i="3"/>
  <c r="R172" i="3"/>
  <c r="S171" i="3"/>
  <c r="R171" i="3"/>
  <c r="S170" i="3"/>
  <c r="R170" i="3"/>
  <c r="S169" i="3"/>
  <c r="R169" i="3"/>
  <c r="AD168" i="3"/>
  <c r="AO168" i="3" s="1"/>
  <c r="K168" i="3" s="1"/>
  <c r="Y168" i="3"/>
  <c r="S168" i="3"/>
  <c r="R168" i="3"/>
  <c r="J168" i="3"/>
  <c r="L168" i="3" s="1"/>
  <c r="D168" i="3"/>
  <c r="T167" i="3"/>
  <c r="N167" i="3"/>
  <c r="S166" i="3"/>
  <c r="R166" i="3"/>
  <c r="S165" i="3"/>
  <c r="R165" i="3"/>
  <c r="S164" i="3"/>
  <c r="R164" i="3"/>
  <c r="S163" i="3"/>
  <c r="R163" i="3"/>
  <c r="AD162" i="3"/>
  <c r="AO162" i="3" s="1"/>
  <c r="K162" i="3" s="1"/>
  <c r="Y162" i="3"/>
  <c r="S162" i="3"/>
  <c r="R162" i="3"/>
  <c r="J162" i="3"/>
  <c r="L162" i="3" s="1"/>
  <c r="D162" i="3"/>
  <c r="T161" i="3"/>
  <c r="N161" i="3"/>
  <c r="S160" i="3"/>
  <c r="R160" i="3"/>
  <c r="D160" i="3"/>
  <c r="S159" i="3"/>
  <c r="R159" i="3"/>
  <c r="S158" i="3"/>
  <c r="R158" i="3"/>
  <c r="S157" i="3"/>
  <c r="R157" i="3"/>
  <c r="AD156" i="3"/>
  <c r="AO156" i="3" s="1"/>
  <c r="K156" i="3" s="1"/>
  <c r="Y156" i="3"/>
  <c r="S156" i="3"/>
  <c r="R156" i="3"/>
  <c r="J156" i="3"/>
  <c r="L156" i="3" s="1"/>
  <c r="D156" i="3"/>
  <c r="D156" i="4" s="1"/>
  <c r="T155" i="3"/>
  <c r="N155" i="3"/>
  <c r="S154" i="3"/>
  <c r="R154" i="3"/>
  <c r="D154" i="3"/>
  <c r="S153" i="3"/>
  <c r="R153" i="3"/>
  <c r="S152" i="3"/>
  <c r="R152" i="3"/>
  <c r="S151" i="3"/>
  <c r="R151" i="3"/>
  <c r="AD150" i="3"/>
  <c r="AO150" i="3" s="1"/>
  <c r="K150" i="3" s="1"/>
  <c r="Y150" i="3"/>
  <c r="S150" i="3"/>
  <c r="R150" i="3"/>
  <c r="J150" i="3"/>
  <c r="L150" i="3" s="1"/>
  <c r="T149" i="3"/>
  <c r="N149" i="3"/>
  <c r="S148" i="3"/>
  <c r="R148" i="3"/>
  <c r="S147" i="3"/>
  <c r="R147" i="3"/>
  <c r="S146" i="3"/>
  <c r="R146" i="3"/>
  <c r="S145" i="3"/>
  <c r="R145" i="3"/>
  <c r="AD144" i="3"/>
  <c r="AO144" i="3" s="1"/>
  <c r="K144" i="3" s="1"/>
  <c r="Y144" i="3"/>
  <c r="S144" i="3"/>
  <c r="R144" i="3"/>
  <c r="J144" i="3"/>
  <c r="T143" i="3"/>
  <c r="N143" i="3"/>
  <c r="S142" i="3"/>
  <c r="R142" i="3"/>
  <c r="S141" i="3"/>
  <c r="R141" i="3"/>
  <c r="S140" i="3"/>
  <c r="R140" i="3"/>
  <c r="S139" i="3"/>
  <c r="R139" i="3"/>
  <c r="AD138" i="3"/>
  <c r="AO138" i="3" s="1"/>
  <c r="K138" i="3" s="1"/>
  <c r="Y138" i="3"/>
  <c r="S138" i="3"/>
  <c r="R138" i="3"/>
  <c r="J138" i="3"/>
  <c r="L138" i="3" s="1"/>
  <c r="T137" i="3"/>
  <c r="N137" i="3"/>
  <c r="S136" i="3"/>
  <c r="R136" i="3"/>
  <c r="S135" i="3"/>
  <c r="R135" i="3"/>
  <c r="S134" i="3"/>
  <c r="R134" i="3"/>
  <c r="S133" i="3"/>
  <c r="R133" i="3"/>
  <c r="AD132" i="3"/>
  <c r="AO132" i="3" s="1"/>
  <c r="K132" i="3" s="1"/>
  <c r="Y132" i="3"/>
  <c r="S132" i="3"/>
  <c r="R132" i="3"/>
  <c r="J132" i="3"/>
  <c r="L132" i="3" s="1"/>
  <c r="T131" i="3"/>
  <c r="N131" i="3"/>
  <c r="S130" i="3"/>
  <c r="R130" i="3"/>
  <c r="S129" i="3"/>
  <c r="R129" i="3"/>
  <c r="S128" i="3"/>
  <c r="R128" i="3"/>
  <c r="S127" i="3"/>
  <c r="R127" i="3"/>
  <c r="AD126" i="3"/>
  <c r="AO126" i="3" s="1"/>
  <c r="K126" i="3" s="1"/>
  <c r="Y126" i="3"/>
  <c r="S126" i="3"/>
  <c r="R126" i="3"/>
  <c r="J126" i="3"/>
  <c r="L126" i="3" s="1"/>
  <c r="T125" i="3"/>
  <c r="N125" i="3"/>
  <c r="S124" i="3"/>
  <c r="R124" i="3"/>
  <c r="S123" i="3"/>
  <c r="R123" i="3"/>
  <c r="S122" i="3"/>
  <c r="R122" i="3"/>
  <c r="S121" i="3"/>
  <c r="R121" i="3"/>
  <c r="AD120" i="3"/>
  <c r="AO120" i="3" s="1"/>
  <c r="K120" i="3" s="1"/>
  <c r="Y120" i="3"/>
  <c r="S120" i="3"/>
  <c r="R120" i="3"/>
  <c r="J120" i="3"/>
  <c r="L120" i="3" s="1"/>
  <c r="T119" i="3"/>
  <c r="N119" i="3"/>
  <c r="S118" i="3"/>
  <c r="R118" i="3"/>
  <c r="S117" i="3"/>
  <c r="R117" i="3"/>
  <c r="S116" i="3"/>
  <c r="R116" i="3"/>
  <c r="S115" i="3"/>
  <c r="R115" i="3"/>
  <c r="AD114" i="3"/>
  <c r="AO114" i="3" s="1"/>
  <c r="K114" i="3" s="1"/>
  <c r="Y114" i="3"/>
  <c r="S114" i="3"/>
  <c r="R114" i="3"/>
  <c r="J114" i="3"/>
  <c r="L114" i="3" s="1"/>
  <c r="T113" i="3"/>
  <c r="N113" i="3"/>
  <c r="S112" i="3"/>
  <c r="R112" i="3"/>
  <c r="S111" i="3"/>
  <c r="R111" i="3"/>
  <c r="S110" i="3"/>
  <c r="R110" i="3"/>
  <c r="S109" i="3"/>
  <c r="R109" i="3"/>
  <c r="AD108" i="3"/>
  <c r="AO108" i="3" s="1"/>
  <c r="K108" i="3" s="1"/>
  <c r="Y108" i="3"/>
  <c r="S108" i="3"/>
  <c r="R108" i="3"/>
  <c r="J108" i="3"/>
  <c r="T107" i="3"/>
  <c r="N107" i="3"/>
  <c r="S106" i="3"/>
  <c r="R106" i="3"/>
  <c r="S105" i="3"/>
  <c r="R105" i="3"/>
  <c r="S104" i="3"/>
  <c r="R104" i="3"/>
  <c r="S103" i="3"/>
  <c r="R103" i="3"/>
  <c r="AD102" i="3"/>
  <c r="AO102" i="3" s="1"/>
  <c r="K102" i="3" s="1"/>
  <c r="Y102" i="3"/>
  <c r="S102" i="3"/>
  <c r="R102" i="3"/>
  <c r="J102" i="3"/>
  <c r="L102" i="3" s="1"/>
  <c r="T101" i="3"/>
  <c r="N101" i="3"/>
  <c r="S100" i="3"/>
  <c r="R100" i="3"/>
  <c r="S99" i="3"/>
  <c r="R99" i="3"/>
  <c r="S98" i="3"/>
  <c r="R98" i="3"/>
  <c r="S97" i="3"/>
  <c r="R97" i="3"/>
  <c r="AD96" i="3"/>
  <c r="AO96" i="3" s="1"/>
  <c r="K96" i="3" s="1"/>
  <c r="Y96" i="3"/>
  <c r="S96" i="3"/>
  <c r="R96" i="3"/>
  <c r="J96" i="3"/>
  <c r="T95" i="3"/>
  <c r="N95" i="3"/>
  <c r="S94" i="3"/>
  <c r="R94" i="3"/>
  <c r="S93" i="3"/>
  <c r="R93" i="3"/>
  <c r="S92" i="3"/>
  <c r="R92" i="3"/>
  <c r="S91" i="3"/>
  <c r="R91" i="3"/>
  <c r="AD90" i="3"/>
  <c r="AO90" i="3" s="1"/>
  <c r="K90" i="3" s="1"/>
  <c r="Y90" i="3"/>
  <c r="S90" i="3"/>
  <c r="R90" i="3"/>
  <c r="J90" i="3"/>
  <c r="L90" i="3" s="1"/>
  <c r="T89" i="3"/>
  <c r="N89" i="3"/>
  <c r="S88" i="3"/>
  <c r="R88" i="3"/>
  <c r="S87" i="3"/>
  <c r="R87" i="3"/>
  <c r="S86" i="3"/>
  <c r="R86" i="3"/>
  <c r="S85" i="3"/>
  <c r="R85" i="3"/>
  <c r="AD84" i="3"/>
  <c r="AO84" i="3" s="1"/>
  <c r="K84" i="3" s="1"/>
  <c r="Y84" i="3"/>
  <c r="S84" i="3"/>
  <c r="R84" i="3"/>
  <c r="J84" i="3"/>
  <c r="T83" i="3"/>
  <c r="N83" i="3"/>
  <c r="S82" i="3"/>
  <c r="R82" i="3"/>
  <c r="S81" i="3"/>
  <c r="R81" i="3"/>
  <c r="S80" i="3"/>
  <c r="R80" i="3"/>
  <c r="S79" i="3"/>
  <c r="R79" i="3"/>
  <c r="AD78" i="3"/>
  <c r="AO78" i="3" s="1"/>
  <c r="K78" i="3" s="1"/>
  <c r="Y78" i="3"/>
  <c r="S78" i="3"/>
  <c r="R78" i="3"/>
  <c r="J78" i="3"/>
  <c r="T77" i="3"/>
  <c r="N77" i="3"/>
  <c r="S76" i="3"/>
  <c r="R76" i="3"/>
  <c r="S75" i="3"/>
  <c r="R75" i="3"/>
  <c r="S74" i="3"/>
  <c r="R74" i="3"/>
  <c r="S73" i="3"/>
  <c r="R73" i="3"/>
  <c r="AD72" i="3"/>
  <c r="AO72" i="3" s="1"/>
  <c r="K72" i="3" s="1"/>
  <c r="Y72" i="3"/>
  <c r="S72" i="3"/>
  <c r="R72" i="3"/>
  <c r="J72" i="3"/>
  <c r="T71" i="3"/>
  <c r="N71" i="3"/>
  <c r="S70" i="3"/>
  <c r="R70" i="3"/>
  <c r="S69" i="3"/>
  <c r="R69" i="3"/>
  <c r="S68" i="3"/>
  <c r="R68" i="3"/>
  <c r="S67" i="3"/>
  <c r="R67" i="3"/>
  <c r="AD66" i="3"/>
  <c r="AO66" i="3" s="1"/>
  <c r="K66" i="3" s="1"/>
  <c r="Y66" i="3"/>
  <c r="S66" i="3"/>
  <c r="R66" i="3"/>
  <c r="J66" i="3"/>
  <c r="L66" i="3" s="1"/>
  <c r="T65" i="3"/>
  <c r="N65" i="3"/>
  <c r="S64" i="3"/>
  <c r="R64" i="3"/>
  <c r="S63" i="3"/>
  <c r="R63" i="3"/>
  <c r="S62" i="3"/>
  <c r="R62" i="3"/>
  <c r="S61" i="3"/>
  <c r="R61" i="3"/>
  <c r="AD60" i="3"/>
  <c r="AO60" i="3" s="1"/>
  <c r="K60" i="3" s="1"/>
  <c r="Y60" i="3"/>
  <c r="S60" i="3"/>
  <c r="R60" i="3"/>
  <c r="J60" i="3"/>
  <c r="L60" i="3" s="1"/>
  <c r="T59" i="3"/>
  <c r="N59" i="3"/>
  <c r="S58" i="3"/>
  <c r="R58" i="3"/>
  <c r="S57" i="3"/>
  <c r="R57" i="3"/>
  <c r="S56" i="3"/>
  <c r="R56" i="3"/>
  <c r="S55" i="3"/>
  <c r="R55" i="3"/>
  <c r="AD54" i="3"/>
  <c r="AO54" i="3" s="1"/>
  <c r="K54" i="3" s="1"/>
  <c r="Y54" i="3"/>
  <c r="S54" i="3"/>
  <c r="R54" i="3"/>
  <c r="J54" i="3"/>
  <c r="T53" i="3"/>
  <c r="N53" i="3"/>
  <c r="S52" i="3"/>
  <c r="R52" i="3"/>
  <c r="S51" i="3"/>
  <c r="R51" i="3"/>
  <c r="S50" i="3"/>
  <c r="R50" i="3"/>
  <c r="S49" i="3"/>
  <c r="R49" i="3"/>
  <c r="AD48" i="3"/>
  <c r="AO48" i="3" s="1"/>
  <c r="K48" i="3" s="1"/>
  <c r="Y48" i="3"/>
  <c r="S48" i="3"/>
  <c r="R48" i="3"/>
  <c r="J48" i="3"/>
  <c r="T47" i="3"/>
  <c r="N47" i="3"/>
  <c r="AD42" i="3"/>
  <c r="AO42" i="3" s="1"/>
  <c r="K42" i="3" s="1"/>
  <c r="Y42" i="3"/>
  <c r="J42" i="3"/>
  <c r="T41" i="3"/>
  <c r="N41" i="3"/>
  <c r="S40" i="3"/>
  <c r="R40" i="3"/>
  <c r="S39" i="3"/>
  <c r="R39" i="3"/>
  <c r="S38" i="3"/>
  <c r="R38" i="3"/>
  <c r="S37" i="3"/>
  <c r="R37" i="3"/>
  <c r="AD36" i="3"/>
  <c r="AO36" i="3" s="1"/>
  <c r="K36" i="3" s="1"/>
  <c r="Y36" i="3"/>
  <c r="S36" i="3"/>
  <c r="R36" i="3"/>
  <c r="J36" i="3"/>
  <c r="T35" i="3"/>
  <c r="N35" i="3"/>
  <c r="S34" i="3"/>
  <c r="R34" i="3"/>
  <c r="S33" i="3"/>
  <c r="R33" i="3"/>
  <c r="S32" i="3"/>
  <c r="R32" i="3"/>
  <c r="S31" i="3"/>
  <c r="R31" i="3"/>
  <c r="AD30" i="3"/>
  <c r="AO30" i="3" s="1"/>
  <c r="K30" i="3" s="1"/>
  <c r="Y30" i="3"/>
  <c r="S30" i="3"/>
  <c r="R30" i="3"/>
  <c r="J30" i="3"/>
  <c r="T29" i="3"/>
  <c r="N29" i="3"/>
  <c r="S28" i="3"/>
  <c r="R28" i="3"/>
  <c r="S27" i="3"/>
  <c r="R27" i="3"/>
  <c r="S26" i="3"/>
  <c r="R26" i="3"/>
  <c r="S25" i="3"/>
  <c r="R25" i="3"/>
  <c r="AD24" i="3"/>
  <c r="AO24" i="3" s="1"/>
  <c r="K24" i="3" s="1"/>
  <c r="Y24" i="3"/>
  <c r="S24" i="3"/>
  <c r="R24" i="3"/>
  <c r="J24" i="3"/>
  <c r="L24" i="3" s="1"/>
  <c r="T23" i="3"/>
  <c r="N23" i="3"/>
  <c r="S22" i="3"/>
  <c r="R22" i="3"/>
  <c r="S21" i="3"/>
  <c r="R21" i="3"/>
  <c r="S20" i="3"/>
  <c r="R20" i="3"/>
  <c r="S19" i="3"/>
  <c r="R19" i="3"/>
  <c r="AD18" i="3"/>
  <c r="AO18" i="3" s="1"/>
  <c r="K18" i="3" s="1"/>
  <c r="Y18" i="3"/>
  <c r="S18" i="3"/>
  <c r="R18" i="3"/>
  <c r="J18" i="3"/>
  <c r="L18" i="3" s="1"/>
  <c r="T17" i="3"/>
  <c r="N17" i="3"/>
  <c r="S16" i="3"/>
  <c r="R16" i="3"/>
  <c r="S15" i="3"/>
  <c r="R15" i="3"/>
  <c r="S14" i="3"/>
  <c r="R14" i="3"/>
  <c r="S13" i="3"/>
  <c r="R13" i="3"/>
  <c r="AD12" i="3"/>
  <c r="AO12" i="3" s="1"/>
  <c r="K12" i="3" s="1"/>
  <c r="Y12" i="3"/>
  <c r="S12" i="3"/>
  <c r="R12" i="3"/>
  <c r="J12" i="3"/>
  <c r="A12" i="3"/>
  <c r="A18" i="3" s="1"/>
  <c r="A24" i="3" s="1"/>
  <c r="A30" i="3" s="1"/>
  <c r="A36" i="3" s="1"/>
  <c r="A42" i="3" s="1"/>
  <c r="A48" i="3" s="1"/>
  <c r="A54" i="3" s="1"/>
  <c r="A60" i="3" s="1"/>
  <c r="A66" i="3" s="1"/>
  <c r="A72" i="3" s="1"/>
  <c r="A78" i="3" s="1"/>
  <c r="A84" i="3" s="1"/>
  <c r="A90" i="3" s="1"/>
  <c r="A96" i="3" s="1"/>
  <c r="A102" i="3" s="1"/>
  <c r="A108" i="3" s="1"/>
  <c r="A114" i="3" s="1"/>
  <c r="A120" i="3" s="1"/>
  <c r="A126" i="3" s="1"/>
  <c r="A132" i="3" s="1"/>
  <c r="A138" i="3" s="1"/>
  <c r="A144" i="3" s="1"/>
  <c r="A150" i="3" s="1"/>
  <c r="A156" i="3" s="1"/>
  <c r="A162" i="3" s="1"/>
  <c r="A168" i="3" s="1"/>
  <c r="A174" i="3" s="1"/>
  <c r="A180" i="3" s="1"/>
  <c r="A186" i="3" s="1"/>
  <c r="A192" i="3" s="1"/>
  <c r="A198" i="3" s="1"/>
  <c r="A204" i="3" s="1"/>
  <c r="A210" i="3" s="1"/>
  <c r="A216" i="3" s="1"/>
  <c r="T11" i="3"/>
  <c r="N11" i="3"/>
  <c r="S10" i="3"/>
  <c r="R10" i="3"/>
  <c r="S9" i="3"/>
  <c r="R9" i="3"/>
  <c r="S8" i="3"/>
  <c r="R8" i="3"/>
  <c r="S7" i="3"/>
  <c r="R7" i="3"/>
  <c r="AD6" i="3"/>
  <c r="AO6" i="3" s="1"/>
  <c r="K6" i="3" s="1"/>
  <c r="Y6" i="3"/>
  <c r="S6" i="3"/>
  <c r="R6" i="3"/>
  <c r="J6" i="3"/>
  <c r="L6" i="3" s="1"/>
  <c r="AQ380" i="1"/>
  <c r="Y380" i="1"/>
  <c r="N380" i="1"/>
  <c r="K380" i="1"/>
  <c r="J380" i="1"/>
  <c r="L380" i="1" s="1"/>
  <c r="M380" i="1" s="1"/>
  <c r="D380" i="3" s="1"/>
  <c r="AQ379" i="1"/>
  <c r="Y379" i="1"/>
  <c r="N379" i="1"/>
  <c r="K379" i="1"/>
  <c r="J379" i="1"/>
  <c r="L379" i="1" s="1"/>
  <c r="M379" i="1" s="1"/>
  <c r="D379" i="3" s="1"/>
  <c r="A379" i="1"/>
  <c r="A380" i="1" s="1"/>
  <c r="AQ378" i="1"/>
  <c r="Y378" i="1"/>
  <c r="N378" i="1"/>
  <c r="K378" i="1"/>
  <c r="J378" i="1"/>
  <c r="L378" i="1" s="1"/>
  <c r="M378" i="1" s="1"/>
  <c r="D378" i="3" s="1"/>
  <c r="AD372" i="1"/>
  <c r="AO372" i="1" s="1"/>
  <c r="K372" i="1" s="1"/>
  <c r="S372" i="1"/>
  <c r="R372" i="1"/>
  <c r="J372" i="1"/>
  <c r="L372" i="1" s="1"/>
  <c r="M372" i="1" s="1"/>
  <c r="D372" i="3" s="1"/>
  <c r="AD371" i="1"/>
  <c r="AO371" i="1" s="1"/>
  <c r="K371" i="1" s="1"/>
  <c r="S371" i="1"/>
  <c r="R371" i="1"/>
  <c r="J371" i="1"/>
  <c r="L371" i="1" s="1"/>
  <c r="M371" i="1" s="1"/>
  <c r="D371" i="3" s="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L367" i="1" s="1"/>
  <c r="M367" i="1" s="1"/>
  <c r="D367" i="3" s="1"/>
  <c r="AD366" i="1"/>
  <c r="AO366" i="1" s="1"/>
  <c r="K366" i="1" s="1"/>
  <c r="S366" i="1"/>
  <c r="R366" i="1"/>
  <c r="J366" i="1"/>
  <c r="T365" i="1"/>
  <c r="N365" i="1"/>
  <c r="S364" i="1"/>
  <c r="R364" i="1"/>
  <c r="S363" i="1"/>
  <c r="R363" i="1"/>
  <c r="S362" i="1"/>
  <c r="R362" i="1"/>
  <c r="S360" i="1"/>
  <c r="R360" i="1"/>
  <c r="AD359" i="1"/>
  <c r="AO359" i="1" s="1"/>
  <c r="K359" i="1" s="1"/>
  <c r="Y359" i="1"/>
  <c r="S359" i="1"/>
  <c r="R359" i="1"/>
  <c r="J359" i="1"/>
  <c r="L359" i="1" s="1"/>
  <c r="M359" i="1" s="1"/>
  <c r="T358" i="1"/>
  <c r="N358" i="1"/>
  <c r="S357" i="1"/>
  <c r="R357" i="1"/>
  <c r="S356" i="1"/>
  <c r="R356" i="1"/>
  <c r="S355" i="1"/>
  <c r="R355" i="1"/>
  <c r="S353" i="1"/>
  <c r="R353" i="1"/>
  <c r="AD352" i="1"/>
  <c r="AO352" i="1" s="1"/>
  <c r="K352" i="1" s="1"/>
  <c r="Y352" i="1"/>
  <c r="S352" i="1"/>
  <c r="R352" i="1"/>
  <c r="J352" i="1"/>
  <c r="L352" i="1" s="1"/>
  <c r="M352" i="1" s="1"/>
  <c r="T351" i="1"/>
  <c r="N351" i="1"/>
  <c r="S350" i="1"/>
  <c r="R350" i="1"/>
  <c r="S349" i="1"/>
  <c r="R349" i="1"/>
  <c r="S348" i="1"/>
  <c r="R348" i="1"/>
  <c r="S346" i="1"/>
  <c r="R346" i="1"/>
  <c r="AD345" i="1"/>
  <c r="AO345" i="1" s="1"/>
  <c r="K345" i="1" s="1"/>
  <c r="Y345" i="1"/>
  <c r="S345" i="1"/>
  <c r="R345" i="1"/>
  <c r="J345" i="1"/>
  <c r="L345" i="1" s="1"/>
  <c r="M345" i="1" s="1"/>
  <c r="T344" i="1"/>
  <c r="N344" i="1"/>
  <c r="S343" i="1"/>
  <c r="R343" i="1"/>
  <c r="S342" i="1"/>
  <c r="R342" i="1"/>
  <c r="S341" i="1"/>
  <c r="R341" i="1"/>
  <c r="S339" i="1"/>
  <c r="R339" i="1"/>
  <c r="AD338" i="1"/>
  <c r="AO338" i="1" s="1"/>
  <c r="K338" i="1" s="1"/>
  <c r="Y338" i="1"/>
  <c r="S338" i="1"/>
  <c r="R338" i="1"/>
  <c r="J338" i="1"/>
  <c r="L338" i="1" s="1"/>
  <c r="M338" i="1" s="1"/>
  <c r="T337" i="1"/>
  <c r="N337" i="1"/>
  <c r="S336" i="1"/>
  <c r="R336" i="1"/>
  <c r="S335" i="1"/>
  <c r="R335" i="1"/>
  <c r="S334" i="1"/>
  <c r="R334" i="1"/>
  <c r="S332" i="1"/>
  <c r="R332" i="1"/>
  <c r="AD331" i="1"/>
  <c r="AO331" i="1" s="1"/>
  <c r="K331" i="1" s="1"/>
  <c r="Y331" i="1"/>
  <c r="S331" i="1"/>
  <c r="R331" i="1"/>
  <c r="J331" i="1"/>
  <c r="L331" i="1" s="1"/>
  <c r="M331" i="1" s="1"/>
  <c r="T330" i="1"/>
  <c r="N330" i="1"/>
  <c r="S329" i="1"/>
  <c r="R329" i="1"/>
  <c r="S328" i="1"/>
  <c r="R328" i="1"/>
  <c r="S327" i="1"/>
  <c r="R327" i="1"/>
  <c r="S325" i="1"/>
  <c r="R325" i="1"/>
  <c r="AD324" i="1"/>
  <c r="AO324" i="1" s="1"/>
  <c r="K324" i="1" s="1"/>
  <c r="Y324" i="1"/>
  <c r="S324" i="1"/>
  <c r="R324" i="1"/>
  <c r="J324" i="1"/>
  <c r="L324" i="1" s="1"/>
  <c r="M324" i="1" s="1"/>
  <c r="T323" i="1"/>
  <c r="N323" i="1"/>
  <c r="S322" i="1"/>
  <c r="R322" i="1"/>
  <c r="S321" i="1"/>
  <c r="R321" i="1"/>
  <c r="S320" i="1"/>
  <c r="R320" i="1"/>
  <c r="S318" i="1"/>
  <c r="R318" i="1"/>
  <c r="AD317" i="1"/>
  <c r="AO317" i="1" s="1"/>
  <c r="K317" i="1" s="1"/>
  <c r="Y317" i="1"/>
  <c r="S317" i="1"/>
  <c r="R317" i="1"/>
  <c r="J317" i="1"/>
  <c r="L317" i="1" s="1"/>
  <c r="M317" i="1" s="1"/>
  <c r="T316" i="1"/>
  <c r="N316" i="1"/>
  <c r="S315" i="1"/>
  <c r="R315" i="1"/>
  <c r="S314" i="1"/>
  <c r="R314" i="1"/>
  <c r="S313" i="1"/>
  <c r="R313" i="1"/>
  <c r="S311" i="1"/>
  <c r="R311" i="1"/>
  <c r="AD310" i="1"/>
  <c r="AO310" i="1" s="1"/>
  <c r="K310" i="1" s="1"/>
  <c r="Y310" i="1"/>
  <c r="S310" i="1"/>
  <c r="R310" i="1"/>
  <c r="J310" i="1"/>
  <c r="L310" i="1" s="1"/>
  <c r="M310" i="1" s="1"/>
  <c r="T309" i="1"/>
  <c r="N309" i="1"/>
  <c r="S308" i="1"/>
  <c r="R308" i="1"/>
  <c r="S307" i="1"/>
  <c r="R307" i="1"/>
  <c r="S305" i="1"/>
  <c r="R305" i="1"/>
  <c r="S304" i="1"/>
  <c r="R304" i="1"/>
  <c r="AD303" i="1"/>
  <c r="AO303" i="1" s="1"/>
  <c r="K303" i="1" s="1"/>
  <c r="Y303" i="1"/>
  <c r="S303" i="1"/>
  <c r="R303" i="1"/>
  <c r="J303" i="1"/>
  <c r="L303" i="1" s="1"/>
  <c r="M303" i="1" s="1"/>
  <c r="A303" i="1"/>
  <c r="A310" i="1" s="1"/>
  <c r="A317" i="1" s="1"/>
  <c r="A324" i="1" s="1"/>
  <c r="A331" i="1" s="1"/>
  <c r="A338" i="1" s="1"/>
  <c r="A345" i="1" s="1"/>
  <c r="A352" i="1" s="1"/>
  <c r="A359" i="1" s="1"/>
  <c r="A366" i="1" s="1"/>
  <c r="A367" i="1" s="1"/>
  <c r="A368" i="1" s="1"/>
  <c r="A369" i="1" s="1"/>
  <c r="A370" i="1" s="1"/>
  <c r="A371" i="1" s="1"/>
  <c r="A372" i="1" s="1"/>
  <c r="T302" i="1"/>
  <c r="N302" i="1"/>
  <c r="S301" i="1"/>
  <c r="R301" i="1"/>
  <c r="S300" i="1"/>
  <c r="R300" i="1"/>
  <c r="S298" i="1"/>
  <c r="R298" i="1"/>
  <c r="S297" i="1"/>
  <c r="R297" i="1"/>
  <c r="AD296" i="1"/>
  <c r="AO296" i="1" s="1"/>
  <c r="K296" i="1" s="1"/>
  <c r="Y296" i="1"/>
  <c r="S296" i="1"/>
  <c r="R296" i="1"/>
  <c r="J296" i="1"/>
  <c r="L296" i="1" s="1"/>
  <c r="M296" i="1" s="1"/>
  <c r="T294" i="1"/>
  <c r="N294" i="1"/>
  <c r="S293" i="1"/>
  <c r="R293" i="1"/>
  <c r="S292" i="1"/>
  <c r="R292" i="1"/>
  <c r="S291" i="1"/>
  <c r="R291" i="1"/>
  <c r="S290" i="1"/>
  <c r="R290" i="1"/>
  <c r="AD289" i="1"/>
  <c r="AO289" i="1" s="1"/>
  <c r="K289" i="1" s="1"/>
  <c r="Y289" i="1"/>
  <c r="S289" i="1"/>
  <c r="R289" i="1"/>
  <c r="J289" i="1"/>
  <c r="L289" i="1" s="1"/>
  <c r="M289" i="1" s="1"/>
  <c r="T288" i="1"/>
  <c r="N288" i="1"/>
  <c r="S287" i="1"/>
  <c r="R287" i="1"/>
  <c r="S286" i="1"/>
  <c r="R286" i="1"/>
  <c r="S285" i="1"/>
  <c r="R285" i="1"/>
  <c r="S284" i="1"/>
  <c r="R284" i="1"/>
  <c r="AD283" i="1"/>
  <c r="AO283" i="1" s="1"/>
  <c r="K283" i="1" s="1"/>
  <c r="Y283" i="1"/>
  <c r="S283" i="1"/>
  <c r="R283" i="1"/>
  <c r="J283" i="1"/>
  <c r="L283" i="1" s="1"/>
  <c r="M283" i="1" s="1"/>
  <c r="T282" i="1"/>
  <c r="N282" i="1"/>
  <c r="S281" i="1"/>
  <c r="R281" i="1"/>
  <c r="S280" i="1"/>
  <c r="R280" i="1"/>
  <c r="S279" i="1"/>
  <c r="R279" i="1"/>
  <c r="S278" i="1"/>
  <c r="R278" i="1"/>
  <c r="AD277" i="1"/>
  <c r="AO277" i="1" s="1"/>
  <c r="K277" i="1" s="1"/>
  <c r="Y277" i="1"/>
  <c r="S277" i="1"/>
  <c r="R277" i="1"/>
  <c r="J277" i="1"/>
  <c r="L277" i="1" s="1"/>
  <c r="M277" i="1" s="1"/>
  <c r="T276" i="1"/>
  <c r="N276" i="1"/>
  <c r="S275" i="1"/>
  <c r="R275" i="1"/>
  <c r="S274" i="1"/>
  <c r="R274" i="1"/>
  <c r="S273" i="1"/>
  <c r="R273" i="1"/>
  <c r="S272" i="1"/>
  <c r="R272" i="1"/>
  <c r="AD271" i="1"/>
  <c r="AO271" i="1" s="1"/>
  <c r="K271" i="1" s="1"/>
  <c r="Y271" i="1"/>
  <c r="S271" i="1"/>
  <c r="R271" i="1"/>
  <c r="J271" i="1"/>
  <c r="L271" i="1" s="1"/>
  <c r="M271" i="1" s="1"/>
  <c r="T270" i="1"/>
  <c r="N270" i="1"/>
  <c r="S269" i="1"/>
  <c r="R269" i="1"/>
  <c r="S268" i="1"/>
  <c r="R268" i="1"/>
  <c r="S267" i="1"/>
  <c r="R267" i="1"/>
  <c r="S266" i="1"/>
  <c r="R266" i="1"/>
  <c r="AD265" i="1"/>
  <c r="AO265" i="1" s="1"/>
  <c r="K265" i="1" s="1"/>
  <c r="Y265" i="1"/>
  <c r="S265" i="1"/>
  <c r="R265" i="1"/>
  <c r="J265" i="1"/>
  <c r="L265" i="1" s="1"/>
  <c r="M265" i="1" s="1"/>
  <c r="T264" i="1"/>
  <c r="N264" i="1"/>
  <c r="S263" i="1"/>
  <c r="R263" i="1"/>
  <c r="S262" i="1"/>
  <c r="R262" i="1"/>
  <c r="S261" i="1"/>
  <c r="R261" i="1"/>
  <c r="S260" i="1"/>
  <c r="R260" i="1"/>
  <c r="AD259" i="1"/>
  <c r="AO259" i="1" s="1"/>
  <c r="K259" i="1" s="1"/>
  <c r="Y259" i="1"/>
  <c r="S259" i="1"/>
  <c r="R259" i="1"/>
  <c r="J259" i="1"/>
  <c r="L259" i="1" s="1"/>
  <c r="M259" i="1" s="1"/>
  <c r="T258" i="1"/>
  <c r="N258" i="1"/>
  <c r="S257" i="1"/>
  <c r="R257" i="1"/>
  <c r="S256" i="1"/>
  <c r="R256" i="1"/>
  <c r="S255" i="1"/>
  <c r="R255" i="1"/>
  <c r="S254" i="1"/>
  <c r="R254" i="1"/>
  <c r="AD253" i="1"/>
  <c r="AO253" i="1" s="1"/>
  <c r="K253" i="1" s="1"/>
  <c r="Y253" i="1"/>
  <c r="S253" i="1"/>
  <c r="R253" i="1"/>
  <c r="J253" i="1"/>
  <c r="L253" i="1" s="1"/>
  <c r="M253" i="1" s="1"/>
  <c r="T252" i="1"/>
  <c r="N252" i="1"/>
  <c r="S251" i="1"/>
  <c r="R251" i="1"/>
  <c r="S250" i="1"/>
  <c r="R250" i="1"/>
  <c r="S249" i="1"/>
  <c r="R249" i="1"/>
  <c r="S248" i="1"/>
  <c r="R248" i="1"/>
  <c r="AD247" i="1"/>
  <c r="AO247" i="1" s="1"/>
  <c r="K247" i="1" s="1"/>
  <c r="Y247" i="1"/>
  <c r="S247" i="1"/>
  <c r="R247" i="1"/>
  <c r="J247" i="1"/>
  <c r="L247" i="1" s="1"/>
  <c r="M247" i="1" s="1"/>
  <c r="T246" i="1"/>
  <c r="N246" i="1"/>
  <c r="S245" i="1"/>
  <c r="R245" i="1"/>
  <c r="S244" i="1"/>
  <c r="R244" i="1"/>
  <c r="S243" i="1"/>
  <c r="R243" i="1"/>
  <c r="S242" i="1"/>
  <c r="R242" i="1"/>
  <c r="AD241" i="1"/>
  <c r="AO241" i="1" s="1"/>
  <c r="K241" i="1" s="1"/>
  <c r="Y241" i="1"/>
  <c r="S241" i="1"/>
  <c r="R241" i="1"/>
  <c r="J241" i="1"/>
  <c r="L241" i="1" s="1"/>
  <c r="M241" i="1" s="1"/>
  <c r="T240" i="1"/>
  <c r="N240" i="1"/>
  <c r="S239" i="1"/>
  <c r="R239" i="1"/>
  <c r="S238" i="1"/>
  <c r="R238" i="1"/>
  <c r="S237" i="1"/>
  <c r="R237" i="1"/>
  <c r="S236" i="1"/>
  <c r="R236" i="1"/>
  <c r="AD235" i="1"/>
  <c r="AO235" i="1" s="1"/>
  <c r="K235" i="1" s="1"/>
  <c r="Y235" i="1"/>
  <c r="S235" i="1"/>
  <c r="R235" i="1"/>
  <c r="J235" i="1"/>
  <c r="L235" i="1" s="1"/>
  <c r="M235" i="1" s="1"/>
  <c r="T234" i="1"/>
  <c r="N234" i="1"/>
  <c r="S233" i="1"/>
  <c r="R233" i="1"/>
  <c r="S232" i="1"/>
  <c r="R232" i="1"/>
  <c r="S231" i="1"/>
  <c r="R231" i="1"/>
  <c r="S230" i="1"/>
  <c r="R230" i="1"/>
  <c r="AD229" i="1"/>
  <c r="AO229" i="1" s="1"/>
  <c r="K229" i="1" s="1"/>
  <c r="Y229" i="1"/>
  <c r="S229" i="1"/>
  <c r="R229" i="1"/>
  <c r="J229" i="1"/>
  <c r="L229" i="1" s="1"/>
  <c r="M229" i="1" s="1"/>
  <c r="A229" i="1"/>
  <c r="A235" i="1" s="1"/>
  <c r="A241" i="1" s="1"/>
  <c r="A247" i="1" s="1"/>
  <c r="A253" i="1" s="1"/>
  <c r="A259" i="1" s="1"/>
  <c r="A265" i="1" s="1"/>
  <c r="A271" i="1" s="1"/>
  <c r="A277" i="1" s="1"/>
  <c r="A283" i="1" s="1"/>
  <c r="A289" i="1" s="1"/>
  <c r="T228" i="1"/>
  <c r="N228" i="1"/>
  <c r="S227" i="1"/>
  <c r="R227" i="1"/>
  <c r="S226" i="1"/>
  <c r="R226" i="1"/>
  <c r="S225" i="1"/>
  <c r="R225" i="1"/>
  <c r="S224" i="1"/>
  <c r="R224" i="1"/>
  <c r="AD223" i="1"/>
  <c r="AO223" i="1" s="1"/>
  <c r="K223" i="1" s="1"/>
  <c r="Y223" i="1"/>
  <c r="S223" i="1"/>
  <c r="R223" i="1"/>
  <c r="J223" i="1"/>
  <c r="L223" i="1" s="1"/>
  <c r="M223" i="1" s="1"/>
  <c r="T221" i="1"/>
  <c r="N221" i="1"/>
  <c r="S220" i="1"/>
  <c r="R220" i="1"/>
  <c r="S219" i="1"/>
  <c r="R219" i="1"/>
  <c r="S218" i="1"/>
  <c r="R218" i="1"/>
  <c r="S217" i="1"/>
  <c r="R217" i="1"/>
  <c r="AD216" i="1"/>
  <c r="AO216" i="1" s="1"/>
  <c r="K216" i="1" s="1"/>
  <c r="Y216" i="1"/>
  <c r="S216" i="1"/>
  <c r="R216" i="1"/>
  <c r="J216" i="1"/>
  <c r="L216" i="1" s="1"/>
  <c r="M216" i="1" s="1"/>
  <c r="M221" i="1" s="1"/>
  <c r="T215" i="1"/>
  <c r="N215" i="1"/>
  <c r="S214" i="1"/>
  <c r="R214" i="1"/>
  <c r="S213" i="1"/>
  <c r="R213" i="1"/>
  <c r="S212" i="1"/>
  <c r="R212" i="1"/>
  <c r="S211" i="1"/>
  <c r="R211" i="1"/>
  <c r="AD210" i="1"/>
  <c r="AO210" i="1" s="1"/>
  <c r="K210" i="1" s="1"/>
  <c r="Y210" i="1"/>
  <c r="S210" i="1"/>
  <c r="R210" i="1"/>
  <c r="J210" i="1"/>
  <c r="L210" i="1" s="1"/>
  <c r="M210" i="1" s="1"/>
  <c r="M215" i="1" s="1"/>
  <c r="T209" i="1"/>
  <c r="N209" i="1"/>
  <c r="S208" i="1"/>
  <c r="R208" i="1"/>
  <c r="S207" i="1"/>
  <c r="R207" i="1"/>
  <c r="S206" i="1"/>
  <c r="R206" i="1"/>
  <c r="S205" i="1"/>
  <c r="R205" i="1"/>
  <c r="AD204" i="1"/>
  <c r="AO204" i="1" s="1"/>
  <c r="K204" i="1" s="1"/>
  <c r="Y204" i="1"/>
  <c r="S204" i="1"/>
  <c r="R204" i="1"/>
  <c r="J204" i="1"/>
  <c r="L204" i="1" s="1"/>
  <c r="M204" i="1" s="1"/>
  <c r="M209" i="1" s="1"/>
  <c r="T203" i="1"/>
  <c r="N203" i="1"/>
  <c r="S202" i="1"/>
  <c r="R202" i="1"/>
  <c r="S201" i="1"/>
  <c r="R201" i="1"/>
  <c r="S200" i="1"/>
  <c r="R200" i="1"/>
  <c r="S199" i="1"/>
  <c r="R199" i="1"/>
  <c r="AD198" i="1"/>
  <c r="AO198" i="1" s="1"/>
  <c r="K198" i="1" s="1"/>
  <c r="Y198" i="1"/>
  <c r="S198" i="1"/>
  <c r="R198" i="1"/>
  <c r="J198" i="1"/>
  <c r="L198" i="1" s="1"/>
  <c r="M198" i="1" s="1"/>
  <c r="M203" i="1" s="1"/>
  <c r="T197" i="1"/>
  <c r="N197" i="1"/>
  <c r="S196" i="1"/>
  <c r="R196" i="1"/>
  <c r="S195" i="1"/>
  <c r="R195" i="1"/>
  <c r="S194" i="1"/>
  <c r="R194" i="1"/>
  <c r="S193" i="1"/>
  <c r="R193" i="1"/>
  <c r="AD192" i="1"/>
  <c r="AO192" i="1" s="1"/>
  <c r="K192" i="1" s="1"/>
  <c r="Y192" i="1"/>
  <c r="S192" i="1"/>
  <c r="R192" i="1"/>
  <c r="J192" i="1"/>
  <c r="L192" i="1" s="1"/>
  <c r="M192" i="1" s="1"/>
  <c r="M197" i="1" s="1"/>
  <c r="T191" i="1"/>
  <c r="N191" i="1"/>
  <c r="S190" i="1"/>
  <c r="R190" i="1"/>
  <c r="S189" i="1"/>
  <c r="R189" i="1"/>
  <c r="S188" i="1"/>
  <c r="R188" i="1"/>
  <c r="S187" i="1"/>
  <c r="R187" i="1"/>
  <c r="AD186" i="1"/>
  <c r="AO186" i="1" s="1"/>
  <c r="K186" i="1" s="1"/>
  <c r="Y186" i="1"/>
  <c r="S186" i="1"/>
  <c r="R186" i="1"/>
  <c r="J186" i="1"/>
  <c r="L186" i="1" s="1"/>
  <c r="M186" i="1" s="1"/>
  <c r="M191" i="1" s="1"/>
  <c r="T185" i="1"/>
  <c r="N185" i="1"/>
  <c r="S184" i="1"/>
  <c r="R184" i="1"/>
  <c r="S183" i="1"/>
  <c r="R183" i="1"/>
  <c r="S182" i="1"/>
  <c r="R182" i="1"/>
  <c r="S181" i="1"/>
  <c r="R181" i="1"/>
  <c r="AD180" i="1"/>
  <c r="AO180" i="1" s="1"/>
  <c r="K180" i="1" s="1"/>
  <c r="Y180" i="1"/>
  <c r="S180" i="1"/>
  <c r="R180" i="1"/>
  <c r="J180" i="1"/>
  <c r="L180" i="1" s="1"/>
  <c r="M180" i="1" s="1"/>
  <c r="M185" i="1" s="1"/>
  <c r="T179" i="1"/>
  <c r="N179" i="1"/>
  <c r="S178" i="1"/>
  <c r="R178" i="1"/>
  <c r="S177" i="1"/>
  <c r="R177" i="1"/>
  <c r="S176" i="1"/>
  <c r="R176" i="1"/>
  <c r="S175" i="1"/>
  <c r="R175" i="1"/>
  <c r="AD174" i="1"/>
  <c r="AO174" i="1" s="1"/>
  <c r="K174" i="1" s="1"/>
  <c r="Y174" i="1"/>
  <c r="S174" i="1"/>
  <c r="R174" i="1"/>
  <c r="J174" i="1"/>
  <c r="L174" i="1" s="1"/>
  <c r="M174" i="1" s="1"/>
  <c r="M179" i="1" s="1"/>
  <c r="T173" i="1"/>
  <c r="N173" i="1"/>
  <c r="S172" i="1"/>
  <c r="R172" i="1"/>
  <c r="S171" i="1"/>
  <c r="R171" i="1"/>
  <c r="S170" i="1"/>
  <c r="R170" i="1"/>
  <c r="S169" i="1"/>
  <c r="R169" i="1"/>
  <c r="AD168" i="1"/>
  <c r="AO168" i="1" s="1"/>
  <c r="K168" i="1" s="1"/>
  <c r="Y168" i="1"/>
  <c r="S168" i="1"/>
  <c r="R168" i="1"/>
  <c r="J168" i="1"/>
  <c r="L168" i="1" s="1"/>
  <c r="M168" i="1" s="1"/>
  <c r="M173" i="1" s="1"/>
  <c r="T167" i="1"/>
  <c r="N167" i="1"/>
  <c r="S166" i="1"/>
  <c r="R166" i="1"/>
  <c r="S165" i="1"/>
  <c r="R165" i="1"/>
  <c r="S164" i="1"/>
  <c r="R164" i="1"/>
  <c r="S163" i="1"/>
  <c r="R163" i="1"/>
  <c r="AD162" i="1"/>
  <c r="AO162" i="1" s="1"/>
  <c r="K162" i="1" s="1"/>
  <c r="Y162" i="1"/>
  <c r="S162" i="1"/>
  <c r="R162" i="1"/>
  <c r="J162" i="1"/>
  <c r="L162" i="1" s="1"/>
  <c r="M162" i="1" s="1"/>
  <c r="M167" i="1" s="1"/>
  <c r="T161" i="1"/>
  <c r="N161" i="1"/>
  <c r="S160" i="1"/>
  <c r="R160" i="1"/>
  <c r="D160" i="1"/>
  <c r="D161" i="1" s="1"/>
  <c r="S159" i="1"/>
  <c r="R159" i="1"/>
  <c r="S158" i="1"/>
  <c r="R158" i="1"/>
  <c r="S157" i="1"/>
  <c r="R157" i="1"/>
  <c r="AD156" i="1"/>
  <c r="AO156" i="1" s="1"/>
  <c r="K156" i="1" s="1"/>
  <c r="Y156" i="1"/>
  <c r="S156" i="1"/>
  <c r="R156" i="1"/>
  <c r="J156" i="1"/>
  <c r="L156" i="1" s="1"/>
  <c r="M156" i="1" s="1"/>
  <c r="M161" i="1" s="1"/>
  <c r="T155" i="1"/>
  <c r="N155" i="1"/>
  <c r="D155" i="1"/>
  <c r="S154" i="1"/>
  <c r="R154" i="1"/>
  <c r="S153" i="1"/>
  <c r="R153" i="1"/>
  <c r="S152" i="1"/>
  <c r="R152" i="1"/>
  <c r="S151" i="1"/>
  <c r="R151" i="1"/>
  <c r="AD150" i="1"/>
  <c r="AO150" i="1" s="1"/>
  <c r="K150" i="1" s="1"/>
  <c r="Y150" i="1"/>
  <c r="S150" i="1"/>
  <c r="R150" i="1"/>
  <c r="J150" i="1"/>
  <c r="L150" i="1" s="1"/>
  <c r="M150" i="1" s="1"/>
  <c r="T149" i="1"/>
  <c r="N149" i="1"/>
  <c r="S148" i="1"/>
  <c r="R148" i="1"/>
  <c r="S147" i="1"/>
  <c r="R147" i="1"/>
  <c r="S146" i="1"/>
  <c r="R146" i="1"/>
  <c r="S145" i="1"/>
  <c r="R145" i="1"/>
  <c r="AD144" i="1"/>
  <c r="AO144" i="1" s="1"/>
  <c r="K144" i="1" s="1"/>
  <c r="Y144" i="1"/>
  <c r="S144" i="1"/>
  <c r="R144" i="1"/>
  <c r="J144" i="1"/>
  <c r="L144" i="1" s="1"/>
  <c r="M144" i="1" s="1"/>
  <c r="T143" i="1"/>
  <c r="N143" i="1"/>
  <c r="S142" i="1"/>
  <c r="R142" i="1"/>
  <c r="S141" i="1"/>
  <c r="R141" i="1"/>
  <c r="S140" i="1"/>
  <c r="R140" i="1"/>
  <c r="S139" i="1"/>
  <c r="R139" i="1"/>
  <c r="AD138" i="1"/>
  <c r="AO138" i="1" s="1"/>
  <c r="K138" i="1" s="1"/>
  <c r="Y138" i="1"/>
  <c r="S138" i="1"/>
  <c r="R138" i="1"/>
  <c r="J138" i="1"/>
  <c r="L138" i="1" s="1"/>
  <c r="M138" i="1" s="1"/>
  <c r="T137" i="1"/>
  <c r="N137" i="1"/>
  <c r="S136" i="1"/>
  <c r="R136" i="1"/>
  <c r="S135" i="1"/>
  <c r="R135" i="1"/>
  <c r="S134" i="1"/>
  <c r="R134" i="1"/>
  <c r="S133" i="1"/>
  <c r="R133" i="1"/>
  <c r="AD132" i="1"/>
  <c r="AO132" i="1" s="1"/>
  <c r="K132" i="1" s="1"/>
  <c r="Y132" i="1"/>
  <c r="S132" i="1"/>
  <c r="R132" i="1"/>
  <c r="J132" i="1"/>
  <c r="L132" i="1" s="1"/>
  <c r="M132" i="1" s="1"/>
  <c r="T131" i="1"/>
  <c r="N131" i="1"/>
  <c r="S130" i="1"/>
  <c r="R130" i="1"/>
  <c r="S129" i="1"/>
  <c r="R129" i="1"/>
  <c r="S128" i="1"/>
  <c r="R128" i="1"/>
  <c r="S127" i="1"/>
  <c r="R127" i="1"/>
  <c r="AD126" i="1"/>
  <c r="AO126" i="1" s="1"/>
  <c r="K126" i="1" s="1"/>
  <c r="Y126" i="1"/>
  <c r="S126" i="1"/>
  <c r="R126" i="1"/>
  <c r="J126" i="1"/>
  <c r="L126" i="1" s="1"/>
  <c r="M126" i="1" s="1"/>
  <c r="T125" i="1"/>
  <c r="N125" i="1"/>
  <c r="S124" i="1"/>
  <c r="R124" i="1"/>
  <c r="S123" i="1"/>
  <c r="R123" i="1"/>
  <c r="S122" i="1"/>
  <c r="R122" i="1"/>
  <c r="S121" i="1"/>
  <c r="R121" i="1"/>
  <c r="AD120" i="1"/>
  <c r="AO120" i="1" s="1"/>
  <c r="K120" i="1" s="1"/>
  <c r="Y120" i="1"/>
  <c r="S120" i="1"/>
  <c r="R120" i="1"/>
  <c r="J120" i="1"/>
  <c r="L120" i="1" s="1"/>
  <c r="M120" i="1" s="1"/>
  <c r="T119" i="1"/>
  <c r="N119" i="1"/>
  <c r="S118" i="1"/>
  <c r="R118" i="1"/>
  <c r="S117" i="1"/>
  <c r="R117" i="1"/>
  <c r="S116" i="1"/>
  <c r="R116" i="1"/>
  <c r="S115" i="1"/>
  <c r="R115" i="1"/>
  <c r="AD114" i="1"/>
  <c r="AO114" i="1" s="1"/>
  <c r="K114" i="1" s="1"/>
  <c r="Y114" i="1"/>
  <c r="S114" i="1"/>
  <c r="R114" i="1"/>
  <c r="J114" i="1"/>
  <c r="L114" i="1" s="1"/>
  <c r="M114" i="1" s="1"/>
  <c r="T113" i="1"/>
  <c r="N113" i="1"/>
  <c r="S112" i="1"/>
  <c r="R112" i="1"/>
  <c r="S111" i="1"/>
  <c r="R111" i="1"/>
  <c r="S110" i="1"/>
  <c r="R110" i="1"/>
  <c r="S109" i="1"/>
  <c r="R109" i="1"/>
  <c r="AD108" i="1"/>
  <c r="AO108" i="1" s="1"/>
  <c r="K108" i="1" s="1"/>
  <c r="Y108" i="1"/>
  <c r="S108" i="1"/>
  <c r="R108" i="1"/>
  <c r="J108" i="1"/>
  <c r="L108" i="1" s="1"/>
  <c r="M108" i="1" s="1"/>
  <c r="T107" i="1"/>
  <c r="N107" i="1"/>
  <c r="S106" i="1"/>
  <c r="R106" i="1"/>
  <c r="S105" i="1"/>
  <c r="R105" i="1"/>
  <c r="S104" i="1"/>
  <c r="R104" i="1"/>
  <c r="S103" i="1"/>
  <c r="R103" i="1"/>
  <c r="AD102" i="1"/>
  <c r="AO102" i="1" s="1"/>
  <c r="K102" i="1" s="1"/>
  <c r="Y102" i="1"/>
  <c r="S102" i="1"/>
  <c r="R102" i="1"/>
  <c r="J102" i="1"/>
  <c r="L102" i="1" s="1"/>
  <c r="M102" i="1" s="1"/>
  <c r="T101" i="1"/>
  <c r="N101" i="1"/>
  <c r="S100" i="1"/>
  <c r="R100" i="1"/>
  <c r="S99" i="1"/>
  <c r="R99" i="1"/>
  <c r="S98" i="1"/>
  <c r="R98" i="1"/>
  <c r="S97" i="1"/>
  <c r="R97" i="1"/>
  <c r="AD96" i="1"/>
  <c r="AO96" i="1" s="1"/>
  <c r="K96" i="1" s="1"/>
  <c r="Y96" i="1"/>
  <c r="S96" i="1"/>
  <c r="R96" i="1"/>
  <c r="J96" i="1"/>
  <c r="T95" i="1"/>
  <c r="N95" i="1"/>
  <c r="S94" i="1"/>
  <c r="R94" i="1"/>
  <c r="S93" i="1"/>
  <c r="R93" i="1"/>
  <c r="S92" i="1"/>
  <c r="R92" i="1"/>
  <c r="S91" i="1"/>
  <c r="R91" i="1"/>
  <c r="AD90" i="1"/>
  <c r="AO90" i="1" s="1"/>
  <c r="K90" i="1" s="1"/>
  <c r="Y90" i="1"/>
  <c r="S90" i="1"/>
  <c r="R90" i="1"/>
  <c r="J90" i="1"/>
  <c r="T89" i="1"/>
  <c r="N89" i="1"/>
  <c r="S88" i="1"/>
  <c r="R88" i="1"/>
  <c r="S87" i="1"/>
  <c r="R87" i="1"/>
  <c r="S86" i="1"/>
  <c r="R86" i="1"/>
  <c r="S85" i="1"/>
  <c r="R85" i="1"/>
  <c r="AD84" i="1"/>
  <c r="AO84" i="1" s="1"/>
  <c r="K84" i="1" s="1"/>
  <c r="Y84" i="1"/>
  <c r="S84" i="1"/>
  <c r="R84" i="1"/>
  <c r="J84" i="1"/>
  <c r="L84" i="1" s="1"/>
  <c r="M84" i="1" s="1"/>
  <c r="T83" i="1"/>
  <c r="N83" i="1"/>
  <c r="S82" i="1"/>
  <c r="R82" i="1"/>
  <c r="S81" i="1"/>
  <c r="R81" i="1"/>
  <c r="S80" i="1"/>
  <c r="R80" i="1"/>
  <c r="S79" i="1"/>
  <c r="R79" i="1"/>
  <c r="AD78" i="1"/>
  <c r="AO78" i="1" s="1"/>
  <c r="K78" i="1" s="1"/>
  <c r="Y78" i="1"/>
  <c r="S78" i="1"/>
  <c r="R78" i="1"/>
  <c r="J78" i="1"/>
  <c r="T77" i="1"/>
  <c r="N77" i="1"/>
  <c r="S76" i="1"/>
  <c r="R76" i="1"/>
  <c r="S75" i="1"/>
  <c r="R75" i="1"/>
  <c r="S74" i="1"/>
  <c r="R74" i="1"/>
  <c r="S73" i="1"/>
  <c r="R73" i="1"/>
  <c r="AD72" i="1"/>
  <c r="AO72" i="1" s="1"/>
  <c r="K72" i="1" s="1"/>
  <c r="Y72" i="1"/>
  <c r="S72" i="1"/>
  <c r="R72" i="1"/>
  <c r="J72" i="1"/>
  <c r="T71" i="1"/>
  <c r="N71" i="1"/>
  <c r="S70" i="1"/>
  <c r="R70" i="1"/>
  <c r="S69" i="1"/>
  <c r="R69" i="1"/>
  <c r="S68" i="1"/>
  <c r="R68" i="1"/>
  <c r="S67" i="1"/>
  <c r="R67" i="1"/>
  <c r="AD66" i="1"/>
  <c r="AO66" i="1" s="1"/>
  <c r="K66" i="1" s="1"/>
  <c r="Y66" i="1"/>
  <c r="S66" i="1"/>
  <c r="R66" i="1"/>
  <c r="J66" i="1"/>
  <c r="T65" i="1"/>
  <c r="N65" i="1"/>
  <c r="S64" i="1"/>
  <c r="R64" i="1"/>
  <c r="S63" i="1"/>
  <c r="R63" i="1"/>
  <c r="S62" i="1"/>
  <c r="R62" i="1"/>
  <c r="S61" i="1"/>
  <c r="R61" i="1"/>
  <c r="AD60" i="1"/>
  <c r="AO60" i="1" s="1"/>
  <c r="K60" i="1" s="1"/>
  <c r="Y60" i="1"/>
  <c r="S60" i="1"/>
  <c r="R60" i="1"/>
  <c r="J60" i="1"/>
  <c r="T59" i="1"/>
  <c r="N59" i="1"/>
  <c r="S58" i="1"/>
  <c r="R58" i="1"/>
  <c r="S57" i="1"/>
  <c r="R57" i="1"/>
  <c r="S56" i="1"/>
  <c r="R56" i="1"/>
  <c r="S55" i="1"/>
  <c r="R55" i="1"/>
  <c r="AD54" i="1"/>
  <c r="AO54" i="1" s="1"/>
  <c r="K54" i="1" s="1"/>
  <c r="Y54" i="1"/>
  <c r="S54" i="1"/>
  <c r="R54" i="1"/>
  <c r="J54" i="1"/>
  <c r="T53" i="1"/>
  <c r="N53" i="1"/>
  <c r="S52" i="1"/>
  <c r="R52" i="1"/>
  <c r="S51" i="1"/>
  <c r="R51" i="1"/>
  <c r="S50" i="1"/>
  <c r="R50" i="1"/>
  <c r="S49" i="1"/>
  <c r="R49" i="1"/>
  <c r="AD48" i="1"/>
  <c r="AO48" i="1" s="1"/>
  <c r="K48" i="1" s="1"/>
  <c r="Y48" i="1"/>
  <c r="S48" i="1"/>
  <c r="R48" i="1"/>
  <c r="J48" i="1"/>
  <c r="T47" i="1"/>
  <c r="N47" i="1"/>
  <c r="AD42" i="1"/>
  <c r="AO42" i="1" s="1"/>
  <c r="K42" i="1" s="1"/>
  <c r="Y42" i="1"/>
  <c r="J42" i="1"/>
  <c r="T41" i="1"/>
  <c r="N41" i="1"/>
  <c r="S40" i="1"/>
  <c r="R40" i="1"/>
  <c r="S39" i="1"/>
  <c r="R39" i="1"/>
  <c r="S38" i="1"/>
  <c r="R38" i="1"/>
  <c r="S37" i="1"/>
  <c r="R37" i="1"/>
  <c r="AD36" i="1"/>
  <c r="AO36" i="1" s="1"/>
  <c r="K36" i="1" s="1"/>
  <c r="Y36" i="1"/>
  <c r="S36" i="1"/>
  <c r="R36" i="1"/>
  <c r="J36" i="1"/>
  <c r="T35" i="1"/>
  <c r="N35" i="1"/>
  <c r="S34" i="1"/>
  <c r="R34" i="1"/>
  <c r="S33" i="1"/>
  <c r="R33" i="1"/>
  <c r="S32" i="1"/>
  <c r="R32" i="1"/>
  <c r="S31" i="1"/>
  <c r="R31" i="1"/>
  <c r="AD30" i="1"/>
  <c r="AO30" i="1" s="1"/>
  <c r="K30" i="1" s="1"/>
  <c r="Y30" i="1"/>
  <c r="S30" i="1"/>
  <c r="R30" i="1"/>
  <c r="J30" i="1"/>
  <c r="T29" i="1"/>
  <c r="N29" i="1"/>
  <c r="S28" i="1"/>
  <c r="R28" i="1"/>
  <c r="S27" i="1"/>
  <c r="R27" i="1"/>
  <c r="S26" i="1"/>
  <c r="R26" i="1"/>
  <c r="S25" i="1"/>
  <c r="R25" i="1"/>
  <c r="AD24" i="1"/>
  <c r="AO24" i="1" s="1"/>
  <c r="K24" i="1" s="1"/>
  <c r="Y24" i="1"/>
  <c r="S24" i="1"/>
  <c r="R24" i="1"/>
  <c r="J24" i="1"/>
  <c r="T23" i="1"/>
  <c r="N23" i="1"/>
  <c r="S22" i="1"/>
  <c r="R22" i="1"/>
  <c r="S21" i="1"/>
  <c r="R21" i="1"/>
  <c r="S20" i="1"/>
  <c r="R20" i="1"/>
  <c r="S19" i="1"/>
  <c r="R19" i="1"/>
  <c r="AD18" i="1"/>
  <c r="AO18" i="1" s="1"/>
  <c r="K18" i="1" s="1"/>
  <c r="Y18" i="1"/>
  <c r="S18" i="1"/>
  <c r="R18" i="1"/>
  <c r="J18" i="1"/>
  <c r="L18" i="1" s="1"/>
  <c r="M18" i="1" s="1"/>
  <c r="T17" i="1"/>
  <c r="N17" i="1"/>
  <c r="S16" i="1"/>
  <c r="R16" i="1"/>
  <c r="S15" i="1"/>
  <c r="R15" i="1"/>
  <c r="S14" i="1"/>
  <c r="R14" i="1"/>
  <c r="S13" i="1"/>
  <c r="R13" i="1"/>
  <c r="AD12" i="1"/>
  <c r="AO12" i="1" s="1"/>
  <c r="K12" i="1" s="1"/>
  <c r="Y12" i="1"/>
  <c r="S12" i="1"/>
  <c r="R12" i="1"/>
  <c r="J12" i="1"/>
  <c r="L12" i="1" s="1"/>
  <c r="M12" i="1" s="1"/>
  <c r="A12" i="1"/>
  <c r="A18" i="1" s="1"/>
  <c r="A24" i="1" s="1"/>
  <c r="A30" i="1" s="1"/>
  <c r="A36" i="1" s="1"/>
  <c r="A42" i="1" s="1"/>
  <c r="A48" i="1" s="1"/>
  <c r="A54" i="1" s="1"/>
  <c r="A60" i="1" s="1"/>
  <c r="A66" i="1" s="1"/>
  <c r="A72" i="1" s="1"/>
  <c r="A78" i="1" s="1"/>
  <c r="A84" i="1" s="1"/>
  <c r="A90" i="1" s="1"/>
  <c r="A96" i="1" s="1"/>
  <c r="A102" i="1" s="1"/>
  <c r="A108" i="1" s="1"/>
  <c r="A114" i="1" s="1"/>
  <c r="A120" i="1" s="1"/>
  <c r="A126" i="1" s="1"/>
  <c r="A132" i="1" s="1"/>
  <c r="A138" i="1" s="1"/>
  <c r="A144" i="1" s="1"/>
  <c r="A150" i="1" s="1"/>
  <c r="A156" i="1" s="1"/>
  <c r="A162" i="1" s="1"/>
  <c r="A168" i="1" s="1"/>
  <c r="A174" i="1" s="1"/>
  <c r="A180" i="1" s="1"/>
  <c r="A186" i="1" s="1"/>
  <c r="A192" i="1" s="1"/>
  <c r="A198" i="1" s="1"/>
  <c r="A204" i="1" s="1"/>
  <c r="A210" i="1" s="1"/>
  <c r="A216" i="1" s="1"/>
  <c r="T11" i="1"/>
  <c r="N11" i="1"/>
  <c r="S10" i="1"/>
  <c r="R10" i="1"/>
  <c r="S9" i="1"/>
  <c r="R9" i="1"/>
  <c r="S8" i="1"/>
  <c r="R8" i="1"/>
  <c r="S7" i="1"/>
  <c r="R7" i="1"/>
  <c r="AD6" i="1"/>
  <c r="AO6" i="1" s="1"/>
  <c r="K6" i="1" s="1"/>
  <c r="Y6" i="1"/>
  <c r="S6" i="1"/>
  <c r="R6" i="1"/>
  <c r="J6" i="1"/>
  <c r="L6" i="1" s="1"/>
  <c r="M6" i="1" s="1"/>
  <c r="A52" i="2"/>
  <c r="A51" i="2"/>
  <c r="A50" i="2"/>
  <c r="A49" i="2"/>
  <c r="A48" i="2"/>
  <c r="A47" i="2"/>
  <c r="A46" i="2"/>
  <c r="A45" i="2"/>
  <c r="A44" i="2"/>
  <c r="A43" i="2"/>
  <c r="L331" i="12" l="1"/>
  <c r="L317" i="12"/>
  <c r="L18" i="12"/>
  <c r="L192" i="11"/>
  <c r="L186" i="11"/>
  <c r="L114" i="11"/>
  <c r="L96" i="11"/>
  <c r="L379" i="11"/>
  <c r="L378" i="9"/>
  <c r="L352" i="9"/>
  <c r="L277" i="9"/>
  <c r="L265" i="9"/>
  <c r="L144" i="9"/>
  <c r="L367" i="8"/>
  <c r="L359" i="8"/>
  <c r="L247" i="8"/>
  <c r="L216" i="8"/>
  <c r="L204" i="8"/>
  <c r="L192" i="8"/>
  <c r="L180" i="8"/>
  <c r="L168" i="8"/>
  <c r="L132" i="8"/>
  <c r="L186" i="7"/>
  <c r="L60" i="7"/>
  <c r="L371" i="6"/>
  <c r="L36" i="10"/>
  <c r="L367" i="7"/>
  <c r="L359" i="7"/>
  <c r="L352" i="7"/>
  <c r="L271" i="7"/>
  <c r="L253" i="7"/>
  <c r="L168" i="7"/>
  <c r="L108" i="10"/>
  <c r="L359" i="6"/>
  <c r="L114" i="6"/>
  <c r="L18" i="6"/>
  <c r="L223" i="13"/>
  <c r="L66" i="13"/>
  <c r="L359" i="12"/>
  <c r="L265" i="12"/>
  <c r="L132" i="12"/>
  <c r="L156" i="11"/>
  <c r="L108" i="11"/>
  <c r="L60" i="11"/>
  <c r="L42" i="11"/>
  <c r="L132" i="10"/>
  <c r="L102" i="10"/>
  <c r="L42" i="5"/>
  <c r="L371" i="4"/>
  <c r="L198" i="13"/>
  <c r="L180" i="13"/>
  <c r="L126" i="13"/>
  <c r="L42" i="13"/>
  <c r="L352" i="4"/>
  <c r="L168" i="11"/>
  <c r="L126" i="11"/>
  <c r="L18" i="11"/>
  <c r="L126" i="10"/>
  <c r="L120" i="10"/>
  <c r="L210" i="13"/>
  <c r="L204" i="13"/>
  <c r="L192" i="13"/>
  <c r="L186" i="13"/>
  <c r="L174" i="13"/>
  <c r="L144" i="13"/>
  <c r="L138" i="13"/>
  <c r="L120" i="13"/>
  <c r="L60" i="13"/>
  <c r="L12" i="13"/>
  <c r="L324" i="12"/>
  <c r="L303" i="12"/>
  <c r="L289" i="12"/>
  <c r="L271" i="12"/>
  <c r="L174" i="12"/>
  <c r="M216" i="3"/>
  <c r="M221" i="3" s="1"/>
  <c r="D216" i="4"/>
  <c r="M210" i="3"/>
  <c r="M215" i="3" s="1"/>
  <c r="D210" i="4"/>
  <c r="M198" i="3"/>
  <c r="M203" i="3" s="1"/>
  <c r="D198" i="4"/>
  <c r="M174" i="3"/>
  <c r="M179" i="3" s="1"/>
  <c r="D174" i="4"/>
  <c r="L54" i="4"/>
  <c r="L380" i="3"/>
  <c r="M380" i="3" s="1"/>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L368" i="3"/>
  <c r="L84" i="3"/>
  <c r="L78" i="3"/>
  <c r="L54" i="3"/>
  <c r="L36" i="3"/>
  <c r="L30" i="3"/>
  <c r="L271" i="9"/>
  <c r="L162" i="9"/>
  <c r="L12" i="9"/>
  <c r="L371" i="8"/>
  <c r="L6" i="8"/>
  <c r="L6" i="4"/>
  <c r="L42" i="3"/>
  <c r="L66" i="9"/>
  <c r="L60" i="9"/>
  <c r="L18" i="9"/>
  <c r="L126" i="8"/>
  <c r="L114" i="8"/>
  <c r="L369" i="6"/>
  <c r="L66" i="4"/>
  <c r="L60" i="4"/>
  <c r="L48" i="3"/>
  <c r="L150" i="9"/>
  <c r="L30" i="9"/>
  <c r="L24" i="9"/>
  <c r="L370" i="5"/>
  <c r="L338" i="9"/>
  <c r="L324" i="9"/>
  <c r="L296" i="9"/>
  <c r="L223" i="9"/>
  <c r="L198" i="4"/>
  <c r="L96" i="3"/>
  <c r="L235" i="8"/>
  <c r="L359" i="3"/>
  <c r="L72" i="3"/>
  <c r="L369" i="7"/>
  <c r="L192" i="4"/>
  <c r="L372" i="3"/>
  <c r="M372" i="3" s="1"/>
  <c r="D372" i="4" s="1"/>
  <c r="M372" i="4" s="1"/>
  <c r="D372" i="5" s="1"/>
  <c r="L108" i="3"/>
  <c r="L370" i="1"/>
  <c r="M370" i="1" s="1"/>
  <c r="D370" i="3" s="1"/>
  <c r="M370" i="3" s="1"/>
  <c r="D370" i="4" s="1"/>
  <c r="M370" i="4" s="1"/>
  <c r="D370" i="5" s="1"/>
  <c r="M370" i="5" s="1"/>
  <c r="D370" i="6" s="1"/>
  <c r="L369" i="1"/>
  <c r="M369" i="1" s="1"/>
  <c r="D369" i="3" s="1"/>
  <c r="M369" i="3" s="1"/>
  <c r="D369" i="4" s="1"/>
  <c r="M369" i="4" s="1"/>
  <c r="D369" i="5" s="1"/>
  <c r="L368" i="1"/>
  <c r="M368" i="1" s="1"/>
  <c r="D368" i="3" s="1"/>
  <c r="L338" i="4"/>
  <c r="L345" i="3"/>
  <c r="L144" i="3"/>
  <c r="L12" i="3"/>
  <c r="L366" i="1"/>
  <c r="M366" i="1" s="1"/>
  <c r="D366" i="3" s="1"/>
  <c r="M366" i="3" s="1"/>
  <c r="D366" i="4" s="1"/>
  <c r="M366" i="4" s="1"/>
  <c r="D366" i="5" s="1"/>
  <c r="M204" i="3"/>
  <c r="M209" i="3" s="1"/>
  <c r="D204" i="4"/>
  <c r="M192" i="3"/>
  <c r="M197" i="3" s="1"/>
  <c r="D192" i="4"/>
  <c r="M186" i="3"/>
  <c r="M191" i="3" s="1"/>
  <c r="D186" i="4"/>
  <c r="M180" i="3"/>
  <c r="M185" i="3" s="1"/>
  <c r="D180" i="4"/>
  <c r="M168" i="3"/>
  <c r="M173" i="3" s="1"/>
  <c r="D168" i="4"/>
  <c r="M162" i="3"/>
  <c r="M167" i="3" s="1"/>
  <c r="D162" i="4"/>
  <c r="L265" i="10"/>
  <c r="L223" i="10"/>
  <c r="L156" i="10"/>
  <c r="L138" i="10"/>
  <c r="L114" i="10"/>
  <c r="L6" i="10"/>
  <c r="L352" i="10"/>
  <c r="L138" i="9"/>
  <c r="L114" i="9"/>
  <c r="M204" i="4"/>
  <c r="M209" i="4" s="1"/>
  <c r="D204" i="5"/>
  <c r="M192" i="4"/>
  <c r="M197" i="4" s="1"/>
  <c r="D192" i="5"/>
  <c r="D186" i="5"/>
  <c r="M186" i="4"/>
  <c r="M191" i="4" s="1"/>
  <c r="D156" i="5"/>
  <c r="D161" i="4"/>
  <c r="M156" i="4"/>
  <c r="M161" i="4" s="1"/>
  <c r="M156" i="3"/>
  <c r="M161" i="3" s="1"/>
  <c r="D161" i="3"/>
  <c r="M365" i="1"/>
  <c r="D359" i="3"/>
  <c r="M358" i="1"/>
  <c r="D352" i="3"/>
  <c r="M352" i="3" s="1"/>
  <c r="M351" i="1"/>
  <c r="D345" i="3"/>
  <c r="M345" i="3" s="1"/>
  <c r="M344" i="1"/>
  <c r="D338" i="3"/>
  <c r="M338" i="3" s="1"/>
  <c r="M337" i="1"/>
  <c r="D331" i="3"/>
  <c r="M331" i="3" s="1"/>
  <c r="M330" i="1"/>
  <c r="D324" i="3"/>
  <c r="M324" i="3" s="1"/>
  <c r="M323" i="1"/>
  <c r="D317" i="3"/>
  <c r="M317" i="3" s="1"/>
  <c r="M316" i="1"/>
  <c r="D310" i="3"/>
  <c r="M310" i="3" s="1"/>
  <c r="M309" i="1"/>
  <c r="D303" i="3"/>
  <c r="M303" i="3" s="1"/>
  <c r="M302" i="1"/>
  <c r="D296" i="3"/>
  <c r="M296" i="3" s="1"/>
  <c r="M294" i="1"/>
  <c r="D289" i="3"/>
  <c r="M288" i="1"/>
  <c r="D283" i="3"/>
  <c r="M283" i="3" s="1"/>
  <c r="M282" i="1"/>
  <c r="D277" i="3"/>
  <c r="M277" i="3" s="1"/>
  <c r="M276" i="1"/>
  <c r="D271" i="3"/>
  <c r="M271" i="3" s="1"/>
  <c r="M270" i="1"/>
  <c r="D265" i="3"/>
  <c r="M265" i="3" s="1"/>
  <c r="M264" i="1"/>
  <c r="D259" i="3"/>
  <c r="M259" i="3" s="1"/>
  <c r="M258" i="1"/>
  <c r="D253" i="3"/>
  <c r="M253" i="3" s="1"/>
  <c r="M252" i="1"/>
  <c r="D247" i="3"/>
  <c r="M247" i="3" s="1"/>
  <c r="M246" i="1"/>
  <c r="D241" i="3"/>
  <c r="M241" i="3" s="1"/>
  <c r="M240" i="1"/>
  <c r="D235" i="3"/>
  <c r="M235" i="3" s="1"/>
  <c r="M234" i="1"/>
  <c r="D229" i="3"/>
  <c r="M229" i="3" s="1"/>
  <c r="M228" i="1"/>
  <c r="D223" i="3"/>
  <c r="M223" i="3" s="1"/>
  <c r="M155" i="1"/>
  <c r="D150" i="3"/>
  <c r="M149" i="1"/>
  <c r="D144" i="3"/>
  <c r="M143" i="1"/>
  <c r="D138" i="3"/>
  <c r="M138" i="3" s="1"/>
  <c r="M137" i="1"/>
  <c r="D132" i="3"/>
  <c r="M132" i="3" s="1"/>
  <c r="M131" i="1"/>
  <c r="D126" i="3"/>
  <c r="M126" i="3" s="1"/>
  <c r="M125" i="1"/>
  <c r="D120" i="3"/>
  <c r="M120" i="3" s="1"/>
  <c r="M119" i="1"/>
  <c r="D114" i="3"/>
  <c r="M114" i="3" s="1"/>
  <c r="M113" i="1"/>
  <c r="D108" i="3"/>
  <c r="M107" i="1"/>
  <c r="D102" i="3"/>
  <c r="M102" i="3" s="1"/>
  <c r="M89" i="1"/>
  <c r="D84" i="3"/>
  <c r="M23" i="1"/>
  <c r="D18" i="3"/>
  <c r="M18" i="3" s="1"/>
  <c r="M17" i="1"/>
  <c r="D12" i="3"/>
  <c r="M11" i="1"/>
  <c r="D6" i="3"/>
  <c r="M6" i="3" s="1"/>
  <c r="L144" i="12"/>
  <c r="L126" i="12"/>
  <c r="L120" i="12"/>
  <c r="L90" i="12"/>
  <c r="L84" i="12"/>
  <c r="L78" i="12"/>
  <c r="L132" i="7"/>
  <c r="L296" i="6"/>
  <c r="L283" i="6"/>
  <c r="L174" i="6"/>
  <c r="L84" i="6"/>
  <c r="L6" i="6"/>
  <c r="L371" i="12"/>
  <c r="L114" i="12"/>
  <c r="L30" i="12"/>
  <c r="L12" i="12"/>
  <c r="L6" i="12"/>
  <c r="L120" i="9"/>
  <c r="L102" i="9"/>
  <c r="L90" i="9"/>
  <c r="L352" i="8"/>
  <c r="L120" i="7"/>
  <c r="L30" i="7"/>
  <c r="L317" i="6"/>
  <c r="L289" i="6"/>
  <c r="L216" i="6"/>
  <c r="L198" i="6"/>
  <c r="L180" i="6"/>
  <c r="L132" i="6"/>
  <c r="L72" i="6"/>
  <c r="L338" i="5"/>
  <c r="L78" i="10"/>
  <c r="L72" i="10"/>
  <c r="L48" i="10"/>
  <c r="L30" i="10"/>
  <c r="L18" i="10"/>
  <c r="L369" i="9"/>
  <c r="L359" i="9"/>
  <c r="L310" i="9"/>
  <c r="L283" i="9"/>
  <c r="L253" i="9"/>
  <c r="L241" i="9"/>
  <c r="L229" i="9"/>
  <c r="L210" i="9"/>
  <c r="L204" i="9"/>
  <c r="L186" i="9"/>
  <c r="L180" i="9"/>
  <c r="L174" i="9"/>
  <c r="L168" i="9"/>
  <c r="L126" i="9"/>
  <c r="L108" i="9"/>
  <c r="L96" i="9"/>
  <c r="L84" i="9"/>
  <c r="L369" i="8"/>
  <c r="L324" i="7"/>
  <c r="L303" i="7"/>
  <c r="L277" i="7"/>
  <c r="L198" i="7"/>
  <c r="L138" i="7"/>
  <c r="L84" i="7"/>
  <c r="L54" i="7"/>
  <c r="L303" i="6"/>
  <c r="L168" i="6"/>
  <c r="L156" i="6"/>
  <c r="L108" i="6"/>
  <c r="L78" i="6"/>
  <c r="L60" i="6"/>
  <c r="L48" i="6"/>
  <c r="L36" i="6"/>
  <c r="L24" i="6"/>
  <c r="L371" i="5"/>
  <c r="L367" i="5"/>
  <c r="L331" i="5"/>
  <c r="L96" i="10"/>
  <c r="L84" i="10"/>
  <c r="L60" i="10"/>
  <c r="L42" i="10"/>
  <c r="L24" i="10"/>
  <c r="L12" i="10"/>
  <c r="L345" i="9"/>
  <c r="L303" i="9"/>
  <c r="L289" i="9"/>
  <c r="L259" i="9"/>
  <c r="L235" i="9"/>
  <c r="L198" i="9"/>
  <c r="L54" i="9"/>
  <c r="L36" i="9"/>
  <c r="L366" i="8"/>
  <c r="L345" i="8"/>
  <c r="L265" i="7"/>
  <c r="L247" i="7"/>
  <c r="L235" i="7"/>
  <c r="L210" i="7"/>
  <c r="L192" i="7"/>
  <c r="L156" i="7"/>
  <c r="L144" i="7"/>
  <c r="L102" i="7"/>
  <c r="L66" i="7"/>
  <c r="L18" i="7"/>
  <c r="L6" i="7"/>
  <c r="L259" i="6"/>
  <c r="L223" i="6"/>
  <c r="L144" i="6"/>
  <c r="L120" i="6"/>
  <c r="L369" i="5"/>
  <c r="L359" i="5"/>
  <c r="L310" i="5"/>
  <c r="L338" i="8"/>
  <c r="L331" i="7"/>
  <c r="L310" i="7"/>
  <c r="L289" i="7"/>
  <c r="L283" i="7"/>
  <c r="L259" i="7"/>
  <c r="L162" i="7"/>
  <c r="L114" i="7"/>
  <c r="L36" i="7"/>
  <c r="L331" i="6"/>
  <c r="L241" i="6"/>
  <c r="L186" i="6"/>
  <c r="L66" i="6"/>
  <c r="L303" i="5"/>
  <c r="L42" i="9"/>
  <c r="L372" i="8"/>
  <c r="L370" i="8"/>
  <c r="L204" i="7"/>
  <c r="L174" i="7"/>
  <c r="L96" i="7"/>
  <c r="L78" i="7"/>
  <c r="L310" i="6"/>
  <c r="L277" i="6"/>
  <c r="L210" i="6"/>
  <c r="L192" i="6"/>
  <c r="L90" i="6"/>
  <c r="L372" i="5"/>
  <c r="L366" i="5"/>
  <c r="L296" i="4"/>
  <c r="L72" i="9"/>
  <c r="L368" i="8"/>
  <c r="L229" i="7"/>
  <c r="L150" i="7"/>
  <c r="L42" i="7"/>
  <c r="L24" i="7"/>
  <c r="L265" i="6"/>
  <c r="L235" i="6"/>
  <c r="L150" i="6"/>
  <c r="L324" i="5"/>
  <c r="L289" i="3"/>
  <c r="M379" i="3"/>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M378" i="3"/>
  <c r="D378" i="4" s="1"/>
  <c r="M378" i="4" s="1"/>
  <c r="D378" i="5" s="1"/>
  <c r="M378" i="5" s="1"/>
  <c r="D378" i="6" s="1"/>
  <c r="M378" i="6" s="1"/>
  <c r="D378" i="7" s="1"/>
  <c r="M378" i="7" s="1"/>
  <c r="D378" i="8" s="1"/>
  <c r="M378" i="8" s="1"/>
  <c r="D378" i="9" s="1"/>
  <c r="M371" i="3"/>
  <c r="D371" i="4" s="1"/>
  <c r="M367" i="3"/>
  <c r="D367" i="4" s="1"/>
  <c r="M367" i="4" s="1"/>
  <c r="D367" i="5" s="1"/>
  <c r="L90" i="1"/>
  <c r="M90" i="1" s="1"/>
  <c r="L72" i="1"/>
  <c r="M72" i="1" s="1"/>
  <c r="L60" i="1"/>
  <c r="M60" i="1" s="1"/>
  <c r="L48" i="1"/>
  <c r="M48" i="1" s="1"/>
  <c r="L36" i="1"/>
  <c r="M36" i="1" s="1"/>
  <c r="L24" i="1"/>
  <c r="M24" i="1" s="1"/>
  <c r="L102" i="12"/>
  <c r="L96" i="12"/>
  <c r="L72" i="12"/>
  <c r="L66" i="12"/>
  <c r="L60" i="12"/>
  <c r="L54" i="12"/>
  <c r="L48" i="12"/>
  <c r="L372" i="11"/>
  <c r="L371" i="11"/>
  <c r="L369" i="11"/>
  <c r="L368" i="11"/>
  <c r="L367" i="11"/>
  <c r="L192" i="9"/>
  <c r="L241" i="7"/>
  <c r="L180" i="7"/>
  <c r="L126" i="7"/>
  <c r="L90" i="7"/>
  <c r="L48" i="7"/>
  <c r="L12" i="7"/>
  <c r="L372" i="6"/>
  <c r="L370" i="6"/>
  <c r="L366" i="6"/>
  <c r="L352" i="6"/>
  <c r="L338" i="6"/>
  <c r="L324" i="6"/>
  <c r="L271" i="6"/>
  <c r="L253" i="6"/>
  <c r="L229" i="6"/>
  <c r="L138" i="6"/>
  <c r="L126" i="6"/>
  <c r="L102" i="6"/>
  <c r="L54" i="6"/>
  <c r="L30" i="6"/>
  <c r="L317" i="5"/>
  <c r="L96" i="1"/>
  <c r="M96" i="1" s="1"/>
  <c r="L78" i="1"/>
  <c r="M78" i="1" s="1"/>
  <c r="L66" i="1"/>
  <c r="M66" i="1" s="1"/>
  <c r="L54" i="1"/>
  <c r="M54" i="1" s="1"/>
  <c r="L42" i="1"/>
  <c r="M42" i="1" s="1"/>
  <c r="L30" i="1"/>
  <c r="M30" i="1" s="1"/>
  <c r="L138" i="12"/>
  <c r="L108" i="12"/>
  <c r="L42" i="12"/>
  <c r="L24" i="12"/>
  <c r="L132" i="9"/>
  <c r="L317" i="7"/>
  <c r="L296" i="7"/>
  <c r="L223" i="7"/>
  <c r="L216" i="7"/>
  <c r="L108" i="7"/>
  <c r="L345" i="6"/>
  <c r="L247" i="6"/>
  <c r="L345" i="5"/>
  <c r="L156" i="9"/>
  <c r="L48" i="9"/>
  <c r="L6" i="9"/>
  <c r="M372" i="5" l="1"/>
  <c r="D372" i="6" s="1"/>
  <c r="M372" i="6" s="1"/>
  <c r="D372" i="7" s="1"/>
  <c r="M372" i="7" s="1"/>
  <c r="D372" i="8" s="1"/>
  <c r="M372" i="8" s="1"/>
  <c r="D372" i="9" s="1"/>
  <c r="M372" i="9" s="1"/>
  <c r="D372" i="10" s="1"/>
  <c r="M372" i="10" s="1"/>
  <c r="D372" i="11" s="1"/>
  <c r="M372" i="11" s="1"/>
  <c r="D372" i="12" s="1"/>
  <c r="M372" i="12" s="1"/>
  <c r="D372" i="13" s="1"/>
  <c r="M372" i="13" s="1"/>
  <c r="M369" i="5"/>
  <c r="D369" i="6" s="1"/>
  <c r="M369" i="6" s="1"/>
  <c r="D369" i="7" s="1"/>
  <c r="M369" i="7" s="1"/>
  <c r="D369" i="8" s="1"/>
  <c r="M369" i="8" s="1"/>
  <c r="D369" i="9" s="1"/>
  <c r="M369" i="9" s="1"/>
  <c r="D369" i="10" s="1"/>
  <c r="M369" i="10" s="1"/>
  <c r="D369" i="11" s="1"/>
  <c r="M369" i="11" s="1"/>
  <c r="D369" i="12" s="1"/>
  <c r="M369" i="12" s="1"/>
  <c r="D369" i="13" s="1"/>
  <c r="M369" i="13" s="1"/>
  <c r="M368" i="3"/>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M144" i="3"/>
  <c r="M378" i="9"/>
  <c r="D378" i="10" s="1"/>
  <c r="M378" i="10" s="1"/>
  <c r="D378" i="11" s="1"/>
  <c r="M378" i="11" s="1"/>
  <c r="D378" i="12" s="1"/>
  <c r="M378" i="12" s="1"/>
  <c r="D378" i="13" s="1"/>
  <c r="M378" i="13" s="1"/>
  <c r="M371" i="4"/>
  <c r="D371" i="5" s="1"/>
  <c r="D216" i="5"/>
  <c r="M216" i="4"/>
  <c r="M221" i="4" s="1"/>
  <c r="D210" i="5"/>
  <c r="M210" i="4"/>
  <c r="M215" i="4" s="1"/>
  <c r="M198" i="4"/>
  <c r="M203" i="4" s="1"/>
  <c r="D198" i="5"/>
  <c r="D174" i="5"/>
  <c r="M174" i="4"/>
  <c r="M179" i="4" s="1"/>
  <c r="M359" i="3"/>
  <c r="M108" i="3"/>
  <c r="M84" i="3"/>
  <c r="M12" i="3"/>
  <c r="M371" i="5"/>
  <c r="D371" i="6" s="1"/>
  <c r="M371" i="6" s="1"/>
  <c r="D371" i="7" s="1"/>
  <c r="M371" i="7" s="1"/>
  <c r="D371" i="8" s="1"/>
  <c r="M371" i="8" s="1"/>
  <c r="D371" i="9" s="1"/>
  <c r="M371" i="9" s="1"/>
  <c r="D371" i="10" s="1"/>
  <c r="M371" i="10" s="1"/>
  <c r="D371" i="11" s="1"/>
  <c r="M371" i="11" s="1"/>
  <c r="D371" i="12" s="1"/>
  <c r="M371" i="12" s="1"/>
  <c r="D371" i="13" s="1"/>
  <c r="M371" i="13" s="1"/>
  <c r="M367" i="5"/>
  <c r="D367" i="6" s="1"/>
  <c r="M367" i="6" s="1"/>
  <c r="D367" i="7" s="1"/>
  <c r="M367" i="7" s="1"/>
  <c r="D367" i="8" s="1"/>
  <c r="M367" i="8" s="1"/>
  <c r="D367" i="9" s="1"/>
  <c r="M367" i="9" s="1"/>
  <c r="D367" i="10" s="1"/>
  <c r="M367" i="10" s="1"/>
  <c r="D367" i="11" s="1"/>
  <c r="M367" i="11" s="1"/>
  <c r="D367" i="12" s="1"/>
  <c r="M367" i="12" s="1"/>
  <c r="D367" i="13" s="1"/>
  <c r="M367" i="13" s="1"/>
  <c r="D180" i="5"/>
  <c r="M180" i="4"/>
  <c r="M185" i="4" s="1"/>
  <c r="D168" i="5"/>
  <c r="M168" i="4"/>
  <c r="M173" i="4" s="1"/>
  <c r="D162" i="5"/>
  <c r="M162" i="4"/>
  <c r="M167" i="4" s="1"/>
  <c r="M216" i="5"/>
  <c r="M221" i="5" s="1"/>
  <c r="D216" i="6"/>
  <c r="M210" i="5"/>
  <c r="M215" i="5" s="1"/>
  <c r="D210" i="6"/>
  <c r="M204" i="5"/>
  <c r="M209" i="5" s="1"/>
  <c r="D204" i="6"/>
  <c r="M198" i="5"/>
  <c r="M203" i="5" s="1"/>
  <c r="D198" i="6"/>
  <c r="M192" i="5"/>
  <c r="M197" i="5" s="1"/>
  <c r="D192" i="6"/>
  <c r="M186" i="5"/>
  <c r="M191" i="5" s="1"/>
  <c r="D186" i="6"/>
  <c r="M174" i="5"/>
  <c r="M179" i="5" s="1"/>
  <c r="D174" i="6"/>
  <c r="M156" i="5"/>
  <c r="M161" i="5" s="1"/>
  <c r="D161" i="5"/>
  <c r="D156" i="6"/>
  <c r="M358" i="3"/>
  <c r="D352" i="4"/>
  <c r="M352" i="4" s="1"/>
  <c r="M351" i="3"/>
  <c r="D345" i="4"/>
  <c r="M345" i="4" s="1"/>
  <c r="M344" i="3"/>
  <c r="D338" i="4"/>
  <c r="M338" i="4" s="1"/>
  <c r="M337" i="3"/>
  <c r="D331" i="4"/>
  <c r="M331" i="4" s="1"/>
  <c r="M330" i="3"/>
  <c r="D324" i="4"/>
  <c r="M324" i="4" s="1"/>
  <c r="M323" i="3"/>
  <c r="D317" i="4"/>
  <c r="M317" i="4" s="1"/>
  <c r="M316" i="3"/>
  <c r="D310" i="4"/>
  <c r="M310" i="4" s="1"/>
  <c r="M309" i="3"/>
  <c r="D303" i="4"/>
  <c r="M303" i="4" s="1"/>
  <c r="M302" i="3"/>
  <c r="D296" i="4"/>
  <c r="M296" i="4" s="1"/>
  <c r="M288" i="3"/>
  <c r="D283" i="4"/>
  <c r="M283" i="4" s="1"/>
  <c r="M282" i="3"/>
  <c r="D277" i="4"/>
  <c r="M277" i="4" s="1"/>
  <c r="M276" i="3"/>
  <c r="D271" i="4"/>
  <c r="M271" i="4" s="1"/>
  <c r="M270" i="3"/>
  <c r="D265" i="4"/>
  <c r="M265" i="4" s="1"/>
  <c r="M264" i="3"/>
  <c r="D259" i="4"/>
  <c r="M259" i="4" s="1"/>
  <c r="M258" i="3"/>
  <c r="D253" i="4"/>
  <c r="M253" i="4" s="1"/>
  <c r="M252" i="3"/>
  <c r="D247" i="4"/>
  <c r="M247" i="4" s="1"/>
  <c r="M246" i="3"/>
  <c r="D241" i="4"/>
  <c r="M241" i="4" s="1"/>
  <c r="M240" i="3"/>
  <c r="D235" i="4"/>
  <c r="M235" i="4" s="1"/>
  <c r="M234" i="3"/>
  <c r="D229" i="4"/>
  <c r="M229" i="4" s="1"/>
  <c r="M228" i="3"/>
  <c r="D223" i="4"/>
  <c r="M223" i="4" s="1"/>
  <c r="M150" i="3"/>
  <c r="D155" i="3"/>
  <c r="M149" i="3"/>
  <c r="D144" i="4"/>
  <c r="M144" i="4" s="1"/>
  <c r="M143" i="3"/>
  <c r="D138" i="4"/>
  <c r="M138" i="4" s="1"/>
  <c r="M137" i="3"/>
  <c r="D132" i="4"/>
  <c r="M132" i="4" s="1"/>
  <c r="M131" i="3"/>
  <c r="D126" i="4"/>
  <c r="M126" i="4" s="1"/>
  <c r="M125" i="3"/>
  <c r="D120" i="4"/>
  <c r="M120" i="4" s="1"/>
  <c r="M119" i="3"/>
  <c r="D114" i="4"/>
  <c r="M114" i="4" s="1"/>
  <c r="M107" i="3"/>
  <c r="D102" i="4"/>
  <c r="M102" i="4" s="1"/>
  <c r="M23" i="3"/>
  <c r="D18" i="4"/>
  <c r="M18" i="4" s="1"/>
  <c r="M11" i="3"/>
  <c r="D6" i="4"/>
  <c r="M6" i="4" s="1"/>
  <c r="D90" i="3"/>
  <c r="M90" i="3" s="1"/>
  <c r="M95" i="1"/>
  <c r="D72" i="3"/>
  <c r="M72" i="3" s="1"/>
  <c r="M77" i="1"/>
  <c r="D60" i="3"/>
  <c r="M60" i="3" s="1"/>
  <c r="M65" i="1"/>
  <c r="D48" i="3"/>
  <c r="M48" i="3" s="1"/>
  <c r="M53" i="1"/>
  <c r="D36" i="3"/>
  <c r="M36" i="3" s="1"/>
  <c r="M41" i="1"/>
  <c r="D24" i="3"/>
  <c r="M24" i="3" s="1"/>
  <c r="M29" i="1"/>
  <c r="D96" i="3"/>
  <c r="M96" i="3" s="1"/>
  <c r="M101" i="1"/>
  <c r="D78" i="3"/>
  <c r="M78" i="3" s="1"/>
  <c r="M83" i="1"/>
  <c r="D66" i="3"/>
  <c r="M66" i="3" s="1"/>
  <c r="M71" i="1"/>
  <c r="D54" i="3"/>
  <c r="M54" i="3" s="1"/>
  <c r="M59" i="1"/>
  <c r="D42" i="3"/>
  <c r="M42" i="3" s="1"/>
  <c r="M47" i="1"/>
  <c r="D30" i="3"/>
  <c r="M30" i="3" s="1"/>
  <c r="M35" i="1"/>
  <c r="M370" i="6"/>
  <c r="D370" i="7" s="1"/>
  <c r="M370" i="7" s="1"/>
  <c r="D370" i="8" s="1"/>
  <c r="M370" i="8" s="1"/>
  <c r="D370" i="9" s="1"/>
  <c r="M370" i="9" s="1"/>
  <c r="D370" i="10" s="1"/>
  <c r="M370" i="10" s="1"/>
  <c r="D370" i="11" s="1"/>
  <c r="M370" i="11" s="1"/>
  <c r="D370" i="12" s="1"/>
  <c r="M370" i="12" s="1"/>
  <c r="D370" i="13" s="1"/>
  <c r="M370" i="13" s="1"/>
  <c r="M366" i="5"/>
  <c r="D366" i="6" s="1"/>
  <c r="M366" i="6" s="1"/>
  <c r="D366" i="7" s="1"/>
  <c r="M366" i="7" s="1"/>
  <c r="D366" i="8" s="1"/>
  <c r="M366" i="8" s="1"/>
  <c r="D366" i="9" s="1"/>
  <c r="M366" i="9" s="1"/>
  <c r="D366" i="10" s="1"/>
  <c r="M366" i="10" s="1"/>
  <c r="D366" i="11" s="1"/>
  <c r="M366" i="11" s="1"/>
  <c r="D366" i="12" s="1"/>
  <c r="M366" i="12" s="1"/>
  <c r="D366" i="13" s="1"/>
  <c r="M366" i="13" s="1"/>
  <c r="M289" i="3"/>
  <c r="M365" i="3" l="1"/>
  <c r="D359" i="4"/>
  <c r="M359" i="4" s="1"/>
  <c r="M113" i="3"/>
  <c r="D108" i="4"/>
  <c r="M108" i="4" s="1"/>
  <c r="D84" i="4"/>
  <c r="M84" i="4" s="1"/>
  <c r="M89" i="3"/>
  <c r="M17" i="3"/>
  <c r="D12" i="4"/>
  <c r="M12" i="4" s="1"/>
  <c r="M180" i="5"/>
  <c r="M185" i="5" s="1"/>
  <c r="D180" i="6"/>
  <c r="M168" i="5"/>
  <c r="M173" i="5" s="1"/>
  <c r="D168" i="6"/>
  <c r="M168" i="6" s="1"/>
  <c r="M173" i="6" s="1"/>
  <c r="M162" i="5"/>
  <c r="M167" i="5" s="1"/>
  <c r="D162" i="6"/>
  <c r="M162" i="6" s="1"/>
  <c r="M167" i="6" s="1"/>
  <c r="M216" i="6"/>
  <c r="M221" i="6" s="1"/>
  <c r="D216" i="7"/>
  <c r="M210" i="6"/>
  <c r="M215" i="6" s="1"/>
  <c r="D210" i="7"/>
  <c r="M204" i="6"/>
  <c r="M209" i="6" s="1"/>
  <c r="D204" i="7"/>
  <c r="M198" i="6"/>
  <c r="M203" i="6" s="1"/>
  <c r="D198" i="7"/>
  <c r="M192" i="6"/>
  <c r="M197" i="6" s="1"/>
  <c r="D192" i="7"/>
  <c r="M186" i="6"/>
  <c r="M191" i="6" s="1"/>
  <c r="D186" i="7"/>
  <c r="M174" i="6"/>
  <c r="M179" i="6" s="1"/>
  <c r="D174" i="7"/>
  <c r="D168" i="7"/>
  <c r="D162" i="7"/>
  <c r="M156" i="6"/>
  <c r="M161" i="6" s="1"/>
  <c r="D161" i="6"/>
  <c r="D156" i="7"/>
  <c r="M365" i="4"/>
  <c r="D359" i="5"/>
  <c r="M359" i="5" s="1"/>
  <c r="M358" i="4"/>
  <c r="D352" i="5"/>
  <c r="M352" i="5" s="1"/>
  <c r="M351" i="4"/>
  <c r="D345" i="5"/>
  <c r="M345" i="5" s="1"/>
  <c r="M344" i="4"/>
  <c r="D338" i="5"/>
  <c r="M338" i="5" s="1"/>
  <c r="M337" i="4"/>
  <c r="D331" i="5"/>
  <c r="M331" i="5" s="1"/>
  <c r="M330" i="4"/>
  <c r="D324" i="5"/>
  <c r="M324" i="5" s="1"/>
  <c r="M323" i="4"/>
  <c r="D317" i="5"/>
  <c r="M317" i="5" s="1"/>
  <c r="M316" i="4"/>
  <c r="D310" i="5"/>
  <c r="M310" i="5" s="1"/>
  <c r="M309" i="4"/>
  <c r="D303" i="5"/>
  <c r="M303" i="5" s="1"/>
  <c r="M302" i="4"/>
  <c r="D296" i="5"/>
  <c r="M296" i="5" s="1"/>
  <c r="M288" i="4"/>
  <c r="D283" i="5"/>
  <c r="M283" i="5" s="1"/>
  <c r="M282" i="4"/>
  <c r="D277" i="5"/>
  <c r="M277" i="5" s="1"/>
  <c r="M276" i="4"/>
  <c r="D271" i="5"/>
  <c r="M271" i="5" s="1"/>
  <c r="M270" i="4"/>
  <c r="D265" i="5"/>
  <c r="M265" i="5" s="1"/>
  <c r="M264" i="4"/>
  <c r="D259" i="5"/>
  <c r="M259" i="5" s="1"/>
  <c r="M258" i="4"/>
  <c r="D253" i="5"/>
  <c r="M253" i="5" s="1"/>
  <c r="M252" i="4"/>
  <c r="D247" i="5"/>
  <c r="M247" i="5" s="1"/>
  <c r="M246" i="4"/>
  <c r="D241" i="5"/>
  <c r="M241" i="5" s="1"/>
  <c r="M240" i="4"/>
  <c r="D235" i="5"/>
  <c r="M235" i="5" s="1"/>
  <c r="M234" i="4"/>
  <c r="D229" i="5"/>
  <c r="M229" i="5" s="1"/>
  <c r="M228" i="4"/>
  <c r="D223" i="5"/>
  <c r="M223" i="5" s="1"/>
  <c r="M155" i="3"/>
  <c r="D150" i="4"/>
  <c r="M149" i="4"/>
  <c r="D144" i="5"/>
  <c r="M144" i="5" s="1"/>
  <c r="M143" i="4"/>
  <c r="D138" i="5"/>
  <c r="M138" i="5" s="1"/>
  <c r="M137" i="4"/>
  <c r="D132" i="5"/>
  <c r="M132" i="5" s="1"/>
  <c r="M131" i="4"/>
  <c r="D126" i="5"/>
  <c r="M126" i="5" s="1"/>
  <c r="M125" i="4"/>
  <c r="D120" i="5"/>
  <c r="M120" i="5" s="1"/>
  <c r="M119" i="4"/>
  <c r="D114" i="5"/>
  <c r="M114" i="5" s="1"/>
  <c r="M107" i="4"/>
  <c r="D102" i="5"/>
  <c r="M102" i="5" s="1"/>
  <c r="M89" i="4"/>
  <c r="D84" i="5"/>
  <c r="M84" i="5" s="1"/>
  <c r="M23" i="4"/>
  <c r="D18" i="5"/>
  <c r="M18" i="5" s="1"/>
  <c r="M17" i="4"/>
  <c r="D12" i="5"/>
  <c r="M12" i="5" s="1"/>
  <c r="M11" i="4"/>
  <c r="D6" i="5"/>
  <c r="M6" i="5" s="1"/>
  <c r="M95" i="3"/>
  <c r="D90" i="4"/>
  <c r="M90" i="4" s="1"/>
  <c r="M77" i="3"/>
  <c r="D72" i="4"/>
  <c r="M72" i="4" s="1"/>
  <c r="D60" i="4"/>
  <c r="M60" i="4" s="1"/>
  <c r="M65" i="3"/>
  <c r="D48" i="4"/>
  <c r="M48" i="4" s="1"/>
  <c r="M53" i="3"/>
  <c r="M41" i="3"/>
  <c r="D36" i="4"/>
  <c r="M36" i="4" s="1"/>
  <c r="M29" i="3"/>
  <c r="D24" i="4"/>
  <c r="M24" i="4" s="1"/>
  <c r="M101" i="3"/>
  <c r="D96" i="4"/>
  <c r="M96" i="4" s="1"/>
  <c r="M83" i="3"/>
  <c r="D78" i="4"/>
  <c r="M78" i="4" s="1"/>
  <c r="M71" i="3"/>
  <c r="D66" i="4"/>
  <c r="M66" i="4" s="1"/>
  <c r="M59" i="3"/>
  <c r="D54" i="4"/>
  <c r="M54" i="4" s="1"/>
  <c r="D42" i="4"/>
  <c r="M42" i="4" s="1"/>
  <c r="M47" i="3"/>
  <c r="M35" i="3"/>
  <c r="D30" i="4"/>
  <c r="M30" i="4" s="1"/>
  <c r="D289" i="4"/>
  <c r="M289" i="4" s="1"/>
  <c r="M294" i="3"/>
  <c r="M113" i="4" l="1"/>
  <c r="D108" i="5"/>
  <c r="M108" i="5" s="1"/>
  <c r="M180" i="6"/>
  <c r="M185" i="6" s="1"/>
  <c r="D180" i="7"/>
  <c r="M216" i="7"/>
  <c r="M221" i="7" s="1"/>
  <c r="D216" i="8"/>
  <c r="M210" i="7"/>
  <c r="M215" i="7" s="1"/>
  <c r="D210" i="8"/>
  <c r="D204" i="8"/>
  <c r="M204" i="7"/>
  <c r="M209" i="7" s="1"/>
  <c r="M198" i="7"/>
  <c r="M203" i="7" s="1"/>
  <c r="D198" i="8"/>
  <c r="M192" i="7"/>
  <c r="M197" i="7" s="1"/>
  <c r="D192" i="8"/>
  <c r="M186" i="7"/>
  <c r="M191" i="7" s="1"/>
  <c r="D186" i="8"/>
  <c r="M174" i="7"/>
  <c r="M179" i="7" s="1"/>
  <c r="D174" i="8"/>
  <c r="D168" i="8"/>
  <c r="M168" i="7"/>
  <c r="M173" i="7" s="1"/>
  <c r="M162" i="7"/>
  <c r="M167" i="7" s="1"/>
  <c r="D162" i="8"/>
  <c r="M156" i="7"/>
  <c r="M161" i="7" s="1"/>
  <c r="D161" i="7"/>
  <c r="D156" i="8"/>
  <c r="M365" i="5"/>
  <c r="D359" i="6"/>
  <c r="M359" i="6" s="1"/>
  <c r="M358" i="5"/>
  <c r="D352" i="6"/>
  <c r="M352" i="6" s="1"/>
  <c r="M351" i="5"/>
  <c r="D345" i="6"/>
  <c r="M345" i="6" s="1"/>
  <c r="M344" i="5"/>
  <c r="D338" i="6"/>
  <c r="M338" i="6" s="1"/>
  <c r="M337" i="5"/>
  <c r="D331" i="6"/>
  <c r="M331" i="6" s="1"/>
  <c r="M330" i="5"/>
  <c r="D324" i="6"/>
  <c r="M324" i="6" s="1"/>
  <c r="M323" i="5"/>
  <c r="D317" i="6"/>
  <c r="M317" i="6" s="1"/>
  <c r="M316" i="5"/>
  <c r="D310" i="6"/>
  <c r="M310" i="6" s="1"/>
  <c r="M309" i="5"/>
  <c r="D303" i="6"/>
  <c r="M303" i="6" s="1"/>
  <c r="M302" i="5"/>
  <c r="D296" i="6"/>
  <c r="M296" i="6" s="1"/>
  <c r="M288" i="5"/>
  <c r="D283" i="6"/>
  <c r="M283" i="6" s="1"/>
  <c r="M282" i="5"/>
  <c r="D277" i="6"/>
  <c r="M277" i="6" s="1"/>
  <c r="M276" i="5"/>
  <c r="D271" i="6"/>
  <c r="M271" i="6" s="1"/>
  <c r="M270" i="5"/>
  <c r="D265" i="6"/>
  <c r="M265" i="6" s="1"/>
  <c r="M264" i="5"/>
  <c r="D259" i="6"/>
  <c r="M259" i="6" s="1"/>
  <c r="M258" i="5"/>
  <c r="D253" i="6"/>
  <c r="M253" i="6" s="1"/>
  <c r="M252" i="5"/>
  <c r="D247" i="6"/>
  <c r="M247" i="6" s="1"/>
  <c r="M246" i="5"/>
  <c r="D241" i="6"/>
  <c r="M241" i="6" s="1"/>
  <c r="M240" i="5"/>
  <c r="D235" i="6"/>
  <c r="M235" i="6" s="1"/>
  <c r="M234" i="5"/>
  <c r="D229" i="6"/>
  <c r="M229" i="6" s="1"/>
  <c r="M228" i="5"/>
  <c r="D223" i="6"/>
  <c r="M223" i="6" s="1"/>
  <c r="M150" i="4"/>
  <c r="D155" i="4"/>
  <c r="M149" i="5"/>
  <c r="D144" i="6"/>
  <c r="M144" i="6" s="1"/>
  <c r="M143" i="5"/>
  <c r="D138" i="6"/>
  <c r="M138" i="6" s="1"/>
  <c r="M137" i="5"/>
  <c r="D132" i="6"/>
  <c r="M132" i="6" s="1"/>
  <c r="M131" i="5"/>
  <c r="D126" i="6"/>
  <c r="M126" i="6" s="1"/>
  <c r="M125" i="5"/>
  <c r="D120" i="6"/>
  <c r="M120" i="6" s="1"/>
  <c r="M119" i="5"/>
  <c r="D114" i="6"/>
  <c r="M114" i="6" s="1"/>
  <c r="M107" i="5"/>
  <c r="D102" i="6"/>
  <c r="M102" i="6" s="1"/>
  <c r="M89" i="5"/>
  <c r="D84" i="6"/>
  <c r="M84" i="6" s="1"/>
  <c r="D18" i="6"/>
  <c r="M18" i="6" s="1"/>
  <c r="M23" i="5"/>
  <c r="D12" i="6"/>
  <c r="M12" i="6" s="1"/>
  <c r="M17" i="5"/>
  <c r="D6" i="6"/>
  <c r="M6" i="6" s="1"/>
  <c r="M11" i="5"/>
  <c r="M95" i="4"/>
  <c r="D90" i="5"/>
  <c r="M90" i="5" s="1"/>
  <c r="M77" i="4"/>
  <c r="D72" i="5"/>
  <c r="M72" i="5" s="1"/>
  <c r="M65" i="4"/>
  <c r="D60" i="5"/>
  <c r="M60" i="5" s="1"/>
  <c r="M53" i="4"/>
  <c r="D48" i="5"/>
  <c r="M48" i="5" s="1"/>
  <c r="M41" i="4"/>
  <c r="D36" i="5"/>
  <c r="M36" i="5" s="1"/>
  <c r="M29" i="4"/>
  <c r="D24" i="5"/>
  <c r="M24" i="5" s="1"/>
  <c r="M101" i="4"/>
  <c r="D96" i="5"/>
  <c r="M96" i="5" s="1"/>
  <c r="M83" i="4"/>
  <c r="D78" i="5"/>
  <c r="M78" i="5" s="1"/>
  <c r="M71" i="4"/>
  <c r="D66" i="5"/>
  <c r="M66" i="5" s="1"/>
  <c r="M59" i="4"/>
  <c r="D54" i="5"/>
  <c r="M54" i="5" s="1"/>
  <c r="D42" i="5"/>
  <c r="M42" i="5" s="1"/>
  <c r="M47" i="4"/>
  <c r="M35" i="4"/>
  <c r="D30" i="5"/>
  <c r="M30" i="5" s="1"/>
  <c r="M294" i="4"/>
  <c r="D289" i="5"/>
  <c r="M289" i="5" s="1"/>
  <c r="D108" i="6" l="1"/>
  <c r="M108" i="6" s="1"/>
  <c r="M113" i="5"/>
  <c r="M180" i="7"/>
  <c r="M185" i="7" s="1"/>
  <c r="D180" i="8"/>
  <c r="M216" i="8"/>
  <c r="M221" i="8" s="1"/>
  <c r="D216" i="9"/>
  <c r="M210" i="8"/>
  <c r="M215" i="8" s="1"/>
  <c r="D210" i="9"/>
  <c r="M204" i="8"/>
  <c r="M209" i="8" s="1"/>
  <c r="D204" i="9"/>
  <c r="D198" i="9"/>
  <c r="M198" i="8"/>
  <c r="M203" i="8" s="1"/>
  <c r="M192" i="8"/>
  <c r="M197" i="8" s="1"/>
  <c r="D192" i="9"/>
  <c r="M186" i="8"/>
  <c r="M191" i="8" s="1"/>
  <c r="D186" i="9"/>
  <c r="D174" i="9"/>
  <c r="M174" i="8"/>
  <c r="M179" i="8" s="1"/>
  <c r="M168" i="8"/>
  <c r="M173" i="8" s="1"/>
  <c r="D168" i="9"/>
  <c r="M162" i="8"/>
  <c r="M167" i="8" s="1"/>
  <c r="D162" i="9"/>
  <c r="M156" i="8"/>
  <c r="M161" i="8" s="1"/>
  <c r="D161" i="8"/>
  <c r="D156" i="9"/>
  <c r="M365" i="6"/>
  <c r="D359" i="7"/>
  <c r="M359" i="7" s="1"/>
  <c r="M358" i="6"/>
  <c r="D352" i="7"/>
  <c r="M352" i="7" s="1"/>
  <c r="M351" i="6"/>
  <c r="D345" i="7"/>
  <c r="M345" i="7" s="1"/>
  <c r="M344" i="6"/>
  <c r="D338" i="7"/>
  <c r="M338" i="7" s="1"/>
  <c r="M337" i="6"/>
  <c r="D331" i="7"/>
  <c r="M331" i="7" s="1"/>
  <c r="M330" i="6"/>
  <c r="D324" i="7"/>
  <c r="M324" i="7" s="1"/>
  <c r="M323" i="6"/>
  <c r="D317" i="7"/>
  <c r="M317" i="7" s="1"/>
  <c r="M316" i="6"/>
  <c r="D310" i="7"/>
  <c r="M310" i="7" s="1"/>
  <c r="M309" i="6"/>
  <c r="D303" i="7"/>
  <c r="M303" i="7" s="1"/>
  <c r="M302" i="6"/>
  <c r="D296" i="7"/>
  <c r="M296" i="7" s="1"/>
  <c r="M288" i="6"/>
  <c r="D283" i="7"/>
  <c r="M283" i="7" s="1"/>
  <c r="M282" i="6"/>
  <c r="D277" i="7"/>
  <c r="M277" i="7" s="1"/>
  <c r="M276" i="6"/>
  <c r="D271" i="7"/>
  <c r="M271" i="7" s="1"/>
  <c r="M270" i="6"/>
  <c r="D265" i="7"/>
  <c r="M265" i="7" s="1"/>
  <c r="M264" i="6"/>
  <c r="D259" i="7"/>
  <c r="M259" i="7" s="1"/>
  <c r="M258" i="6"/>
  <c r="D253" i="7"/>
  <c r="M253" i="7" s="1"/>
  <c r="M252" i="6"/>
  <c r="D247" i="7"/>
  <c r="M247" i="7" s="1"/>
  <c r="M246" i="6"/>
  <c r="D241" i="7"/>
  <c r="M241" i="7" s="1"/>
  <c r="M240" i="6"/>
  <c r="D235" i="7"/>
  <c r="M235" i="7" s="1"/>
  <c r="M234" i="6"/>
  <c r="D229" i="7"/>
  <c r="M229" i="7" s="1"/>
  <c r="M228" i="6"/>
  <c r="D223" i="7"/>
  <c r="M223" i="7" s="1"/>
  <c r="M155" i="4"/>
  <c r="D150" i="5"/>
  <c r="M149" i="6"/>
  <c r="D144" i="7"/>
  <c r="M144" i="7" s="1"/>
  <c r="D138" i="7"/>
  <c r="M138" i="7" s="1"/>
  <c r="M143" i="6"/>
  <c r="M137" i="6"/>
  <c r="D132" i="7"/>
  <c r="M132" i="7" s="1"/>
  <c r="M131" i="6"/>
  <c r="D126" i="7"/>
  <c r="M126" i="7" s="1"/>
  <c r="M125" i="6"/>
  <c r="D120" i="7"/>
  <c r="M120" i="7" s="1"/>
  <c r="D114" i="7"/>
  <c r="M114" i="7" s="1"/>
  <c r="M119" i="6"/>
  <c r="D102" i="7"/>
  <c r="M102" i="7" s="1"/>
  <c r="M107" i="6"/>
  <c r="D84" i="7"/>
  <c r="M84" i="7" s="1"/>
  <c r="M89" i="6"/>
  <c r="M23" i="6"/>
  <c r="D18" i="7"/>
  <c r="M18" i="7" s="1"/>
  <c r="M17" i="6"/>
  <c r="D12" i="7"/>
  <c r="M12" i="7" s="1"/>
  <c r="M11" i="6"/>
  <c r="D6" i="7"/>
  <c r="M6" i="7" s="1"/>
  <c r="M95" i="5"/>
  <c r="D90" i="6"/>
  <c r="M90" i="6" s="1"/>
  <c r="M77" i="5"/>
  <c r="D72" i="6"/>
  <c r="M72" i="6" s="1"/>
  <c r="M65" i="5"/>
  <c r="D60" i="6"/>
  <c r="M60" i="6" s="1"/>
  <c r="M53" i="5"/>
  <c r="D48" i="6"/>
  <c r="M48" i="6" s="1"/>
  <c r="D36" i="6"/>
  <c r="M36" i="6" s="1"/>
  <c r="M41" i="5"/>
  <c r="D24" i="6"/>
  <c r="M24" i="6" s="1"/>
  <c r="M29" i="5"/>
  <c r="M101" i="5"/>
  <c r="D96" i="6"/>
  <c r="M96" i="6" s="1"/>
  <c r="M83" i="5"/>
  <c r="D78" i="6"/>
  <c r="M78" i="6" s="1"/>
  <c r="M71" i="5"/>
  <c r="D66" i="6"/>
  <c r="M66" i="6" s="1"/>
  <c r="M59" i="5"/>
  <c r="D54" i="6"/>
  <c r="M54" i="6" s="1"/>
  <c r="M47" i="5"/>
  <c r="D42" i="6"/>
  <c r="M42" i="6" s="1"/>
  <c r="M35" i="5"/>
  <c r="D30" i="6"/>
  <c r="M30" i="6" s="1"/>
  <c r="M294" i="5"/>
  <c r="D289" i="6"/>
  <c r="M289" i="6" s="1"/>
  <c r="D108" i="7" l="1"/>
  <c r="M108" i="7" s="1"/>
  <c r="M113" i="6"/>
  <c r="M180" i="8"/>
  <c r="M185" i="8" s="1"/>
  <c r="D180" i="9"/>
  <c r="M216" i="9"/>
  <c r="M221" i="9" s="1"/>
  <c r="D216" i="10"/>
  <c r="M210" i="9"/>
  <c r="M215" i="9" s="1"/>
  <c r="D210" i="10"/>
  <c r="M204" i="9"/>
  <c r="M209" i="9" s="1"/>
  <c r="D204" i="10"/>
  <c r="M198" i="9"/>
  <c r="M203" i="9" s="1"/>
  <c r="D198" i="10"/>
  <c r="M192" i="9"/>
  <c r="M197" i="9" s="1"/>
  <c r="D192" i="10"/>
  <c r="M186" i="9"/>
  <c r="M191" i="9" s="1"/>
  <c r="D186" i="10"/>
  <c r="M174" i="9"/>
  <c r="M179" i="9" s="1"/>
  <c r="D174" i="10"/>
  <c r="M168" i="9"/>
  <c r="M173" i="9" s="1"/>
  <c r="D168" i="10"/>
  <c r="M162" i="9"/>
  <c r="M167" i="9" s="1"/>
  <c r="D162" i="10"/>
  <c r="M156" i="9"/>
  <c r="M161" i="9" s="1"/>
  <c r="D161" i="9"/>
  <c r="D156" i="10"/>
  <c r="D359" i="8"/>
  <c r="M359" i="8" s="1"/>
  <c r="M365" i="7"/>
  <c r="M358" i="7"/>
  <c r="D352" i="8"/>
  <c r="M352" i="8" s="1"/>
  <c r="M351" i="7"/>
  <c r="D345" i="8"/>
  <c r="M345" i="8" s="1"/>
  <c r="M344" i="7"/>
  <c r="D338" i="8"/>
  <c r="M338" i="8" s="1"/>
  <c r="M337" i="7"/>
  <c r="D331" i="8"/>
  <c r="M331" i="8" s="1"/>
  <c r="M330" i="7"/>
  <c r="D324" i="8"/>
  <c r="M324" i="8" s="1"/>
  <c r="M323" i="7"/>
  <c r="D317" i="8"/>
  <c r="M317" i="8" s="1"/>
  <c r="M316" i="7"/>
  <c r="D310" i="8"/>
  <c r="M310" i="8" s="1"/>
  <c r="M309" i="7"/>
  <c r="D303" i="8"/>
  <c r="M303" i="8" s="1"/>
  <c r="M302" i="7"/>
  <c r="D296" i="8"/>
  <c r="M296" i="8" s="1"/>
  <c r="M288" i="7"/>
  <c r="D283" i="8"/>
  <c r="M283" i="8" s="1"/>
  <c r="M282" i="7"/>
  <c r="D277" i="8"/>
  <c r="M277" i="8" s="1"/>
  <c r="M276" i="7"/>
  <c r="D271" i="8"/>
  <c r="M271" i="8" s="1"/>
  <c r="D265" i="8"/>
  <c r="M265" i="8" s="1"/>
  <c r="M270" i="7"/>
  <c r="D259" i="8"/>
  <c r="M259" i="8" s="1"/>
  <c r="M264" i="7"/>
  <c r="M258" i="7"/>
  <c r="D253" i="8"/>
  <c r="M253" i="8" s="1"/>
  <c r="M252" i="7"/>
  <c r="D247" i="8"/>
  <c r="M247" i="8" s="1"/>
  <c r="M246" i="7"/>
  <c r="D241" i="8"/>
  <c r="M241" i="8" s="1"/>
  <c r="D235" i="8"/>
  <c r="M235" i="8" s="1"/>
  <c r="M240" i="7"/>
  <c r="D229" i="8"/>
  <c r="M229" i="8" s="1"/>
  <c r="M234" i="7"/>
  <c r="D223" i="8"/>
  <c r="M223" i="8" s="1"/>
  <c r="M228" i="7"/>
  <c r="M150" i="5"/>
  <c r="D155" i="5"/>
  <c r="M149" i="7"/>
  <c r="D144" i="8"/>
  <c r="M144" i="8" s="1"/>
  <c r="D138" i="8"/>
  <c r="M138" i="8" s="1"/>
  <c r="M143" i="7"/>
  <c r="M137" i="7"/>
  <c r="D132" i="8"/>
  <c r="M132" i="8" s="1"/>
  <c r="M131" i="7"/>
  <c r="D126" i="8"/>
  <c r="M126" i="8" s="1"/>
  <c r="D120" i="8"/>
  <c r="M120" i="8" s="1"/>
  <c r="M125" i="7"/>
  <c r="D114" i="8"/>
  <c r="M114" i="8" s="1"/>
  <c r="M119" i="7"/>
  <c r="M107" i="7"/>
  <c r="D102" i="8"/>
  <c r="M102" i="8" s="1"/>
  <c r="M89" i="7"/>
  <c r="D84" i="8"/>
  <c r="M84" i="8" s="1"/>
  <c r="M23" i="7"/>
  <c r="D18" i="8"/>
  <c r="M18" i="8" s="1"/>
  <c r="M17" i="7"/>
  <c r="D12" i="8"/>
  <c r="M12" i="8" s="1"/>
  <c r="D6" i="8"/>
  <c r="M6" i="8" s="1"/>
  <c r="M11" i="7"/>
  <c r="M95" i="6"/>
  <c r="D90" i="7"/>
  <c r="M90" i="7" s="1"/>
  <c r="M77" i="6"/>
  <c r="D72" i="7"/>
  <c r="M72" i="7" s="1"/>
  <c r="D60" i="7"/>
  <c r="M60" i="7" s="1"/>
  <c r="M65" i="6"/>
  <c r="M53" i="6"/>
  <c r="D48" i="7"/>
  <c r="M48" i="7" s="1"/>
  <c r="D36" i="7"/>
  <c r="M36" i="7" s="1"/>
  <c r="M41" i="6"/>
  <c r="M29" i="6"/>
  <c r="D24" i="7"/>
  <c r="M24" i="7" s="1"/>
  <c r="D96" i="7"/>
  <c r="M96" i="7" s="1"/>
  <c r="M101" i="6"/>
  <c r="M83" i="6"/>
  <c r="D78" i="7"/>
  <c r="M78" i="7" s="1"/>
  <c r="M71" i="6"/>
  <c r="D66" i="7"/>
  <c r="M66" i="7" s="1"/>
  <c r="M59" i="6"/>
  <c r="D54" i="7"/>
  <c r="M54" i="7" s="1"/>
  <c r="M47" i="6"/>
  <c r="D42" i="7"/>
  <c r="M42" i="7" s="1"/>
  <c r="M35" i="6"/>
  <c r="D30" i="7"/>
  <c r="M30" i="7" s="1"/>
  <c r="M294" i="6"/>
  <c r="D289" i="7"/>
  <c r="M289" i="7" s="1"/>
  <c r="M113" i="7" l="1"/>
  <c r="D108" i="8"/>
  <c r="M108" i="8" s="1"/>
  <c r="M180" i="9"/>
  <c r="M185" i="9" s="1"/>
  <c r="D180" i="10"/>
  <c r="M216" i="10"/>
  <c r="M221" i="10" s="1"/>
  <c r="D216" i="11"/>
  <c r="M210" i="10"/>
  <c r="M215" i="10" s="1"/>
  <c r="D210" i="11"/>
  <c r="M204" i="10"/>
  <c r="M209" i="10" s="1"/>
  <c r="D204" i="11"/>
  <c r="M198" i="10"/>
  <c r="M203" i="10" s="1"/>
  <c r="D198" i="11"/>
  <c r="M192" i="10"/>
  <c r="M197" i="10" s="1"/>
  <c r="D192" i="11"/>
  <c r="M186" i="10"/>
  <c r="M191" i="10" s="1"/>
  <c r="D186" i="11"/>
  <c r="M180" i="10"/>
  <c r="M185" i="10" s="1"/>
  <c r="D180" i="11"/>
  <c r="M174" i="10"/>
  <c r="M179" i="10" s="1"/>
  <c r="D174" i="11"/>
  <c r="M168" i="10"/>
  <c r="M173" i="10" s="1"/>
  <c r="D168" i="11"/>
  <c r="M162" i="10"/>
  <c r="M167" i="10" s="1"/>
  <c r="D162" i="11"/>
  <c r="M156" i="10"/>
  <c r="M161" i="10" s="1"/>
  <c r="D161" i="10"/>
  <c r="D156" i="11"/>
  <c r="M365" i="8"/>
  <c r="D359" i="9"/>
  <c r="M359" i="9" s="1"/>
  <c r="D352" i="9"/>
  <c r="M352" i="9" s="1"/>
  <c r="M358" i="8"/>
  <c r="D345" i="9"/>
  <c r="M345" i="9" s="1"/>
  <c r="M351" i="8"/>
  <c r="M344" i="8"/>
  <c r="D338" i="9"/>
  <c r="M338" i="9" s="1"/>
  <c r="M337" i="8"/>
  <c r="D331" i="9"/>
  <c r="M331" i="9" s="1"/>
  <c r="M330" i="8"/>
  <c r="D324" i="9"/>
  <c r="M324" i="9" s="1"/>
  <c r="M323" i="8"/>
  <c r="D317" i="9"/>
  <c r="M317" i="9" s="1"/>
  <c r="M316" i="8"/>
  <c r="D310" i="9"/>
  <c r="M310" i="9" s="1"/>
  <c r="M309" i="8"/>
  <c r="D303" i="9"/>
  <c r="M303" i="9" s="1"/>
  <c r="M302" i="8"/>
  <c r="D296" i="9"/>
  <c r="M296" i="9" s="1"/>
  <c r="M288" i="8"/>
  <c r="D283" i="9"/>
  <c r="M283" i="9" s="1"/>
  <c r="D277" i="9"/>
  <c r="M277" i="9" s="1"/>
  <c r="M282" i="8"/>
  <c r="D271" i="9"/>
  <c r="M271" i="9" s="1"/>
  <c r="M276" i="8"/>
  <c r="M270" i="8"/>
  <c r="D265" i="9"/>
  <c r="M265" i="9" s="1"/>
  <c r="D259" i="9"/>
  <c r="M259" i="9" s="1"/>
  <c r="M264" i="8"/>
  <c r="D253" i="9"/>
  <c r="M253" i="9" s="1"/>
  <c r="M258" i="8"/>
  <c r="M252" i="8"/>
  <c r="D247" i="9"/>
  <c r="M247" i="9" s="1"/>
  <c r="M246" i="8"/>
  <c r="D241" i="9"/>
  <c r="M241" i="9" s="1"/>
  <c r="D235" i="9"/>
  <c r="M235" i="9" s="1"/>
  <c r="M240" i="8"/>
  <c r="M234" i="8"/>
  <c r="D229" i="9"/>
  <c r="M229" i="9" s="1"/>
  <c r="M228" i="8"/>
  <c r="D223" i="9"/>
  <c r="M223" i="9" s="1"/>
  <c r="M155" i="5"/>
  <c r="D150" i="6"/>
  <c r="M149" i="8"/>
  <c r="D144" i="9"/>
  <c r="M144" i="9" s="1"/>
  <c r="M143" i="8"/>
  <c r="D138" i="9"/>
  <c r="M138" i="9" s="1"/>
  <c r="M137" i="8"/>
  <c r="D132" i="9"/>
  <c r="M132" i="9" s="1"/>
  <c r="M131" i="8"/>
  <c r="D126" i="9"/>
  <c r="M126" i="9" s="1"/>
  <c r="D120" i="9"/>
  <c r="M120" i="9" s="1"/>
  <c r="M125" i="8"/>
  <c r="D114" i="9"/>
  <c r="M114" i="9" s="1"/>
  <c r="M119" i="8"/>
  <c r="D102" i="9"/>
  <c r="M102" i="9" s="1"/>
  <c r="M107" i="8"/>
  <c r="D84" i="9"/>
  <c r="M84" i="9" s="1"/>
  <c r="M89" i="8"/>
  <c r="M23" i="8"/>
  <c r="D18" i="9"/>
  <c r="M18" i="9" s="1"/>
  <c r="M17" i="8"/>
  <c r="D12" i="9"/>
  <c r="M12" i="9" s="1"/>
  <c r="M11" i="8"/>
  <c r="D6" i="9"/>
  <c r="M6" i="9" s="1"/>
  <c r="M95" i="7"/>
  <c r="D90" i="8"/>
  <c r="M90" i="8" s="1"/>
  <c r="M77" i="7"/>
  <c r="D72" i="8"/>
  <c r="M72" i="8" s="1"/>
  <c r="D60" i="8"/>
  <c r="M60" i="8" s="1"/>
  <c r="M65" i="7"/>
  <c r="M53" i="7"/>
  <c r="D48" i="8"/>
  <c r="M48" i="8" s="1"/>
  <c r="M41" i="7"/>
  <c r="D36" i="8"/>
  <c r="M36" i="8" s="1"/>
  <c r="M29" i="7"/>
  <c r="D24" i="8"/>
  <c r="M24" i="8" s="1"/>
  <c r="M101" i="7"/>
  <c r="D96" i="8"/>
  <c r="M96" i="8" s="1"/>
  <c r="D78" i="8"/>
  <c r="M78" i="8" s="1"/>
  <c r="M83" i="7"/>
  <c r="D66" i="8"/>
  <c r="M66" i="8" s="1"/>
  <c r="M71" i="7"/>
  <c r="M59" i="7"/>
  <c r="D54" i="8"/>
  <c r="M54" i="8" s="1"/>
  <c r="D42" i="8"/>
  <c r="M42" i="8" s="1"/>
  <c r="M47" i="7"/>
  <c r="M35" i="7"/>
  <c r="D30" i="8"/>
  <c r="M30" i="8" s="1"/>
  <c r="M294" i="7"/>
  <c r="D289" i="8"/>
  <c r="M289" i="8" s="1"/>
  <c r="M113" i="8" l="1"/>
  <c r="D108" i="9"/>
  <c r="M108" i="9" s="1"/>
  <c r="M216" i="11"/>
  <c r="M221" i="11" s="1"/>
  <c r="D216" i="12"/>
  <c r="M210" i="11"/>
  <c r="M215" i="11" s="1"/>
  <c r="D210" i="12"/>
  <c r="M204" i="11"/>
  <c r="M209" i="11" s="1"/>
  <c r="D204" i="12"/>
  <c r="M198" i="11"/>
  <c r="M203" i="11" s="1"/>
  <c r="D198" i="12"/>
  <c r="M192" i="11"/>
  <c r="M197" i="11" s="1"/>
  <c r="D192" i="12"/>
  <c r="M186" i="11"/>
  <c r="M191" i="11" s="1"/>
  <c r="D186" i="12"/>
  <c r="M180" i="11"/>
  <c r="M185" i="11" s="1"/>
  <c r="D180" i="12"/>
  <c r="M174" i="11"/>
  <c r="M179" i="11" s="1"/>
  <c r="D174" i="12"/>
  <c r="M168" i="11"/>
  <c r="M173" i="11" s="1"/>
  <c r="D168" i="12"/>
  <c r="M162" i="11"/>
  <c r="M167" i="11" s="1"/>
  <c r="D162" i="12"/>
  <c r="M156" i="11"/>
  <c r="M161" i="11" s="1"/>
  <c r="D161" i="11"/>
  <c r="D156" i="12"/>
  <c r="M365" i="9"/>
  <c r="D359" i="10"/>
  <c r="M359" i="10" s="1"/>
  <c r="D352" i="10"/>
  <c r="M352" i="10" s="1"/>
  <c r="M358" i="9"/>
  <c r="D345" i="10"/>
  <c r="M345" i="10" s="1"/>
  <c r="M351" i="9"/>
  <c r="D338" i="10"/>
  <c r="M338" i="10" s="1"/>
  <c r="M344" i="9"/>
  <c r="M337" i="9"/>
  <c r="D331" i="10"/>
  <c r="M331" i="10" s="1"/>
  <c r="M330" i="9"/>
  <c r="D324" i="10"/>
  <c r="M324" i="10" s="1"/>
  <c r="M323" i="9"/>
  <c r="D317" i="10"/>
  <c r="M317" i="10" s="1"/>
  <c r="M316" i="9"/>
  <c r="D310" i="10"/>
  <c r="M310" i="10" s="1"/>
  <c r="M309" i="9"/>
  <c r="D303" i="10"/>
  <c r="M303" i="10" s="1"/>
  <c r="D296" i="10"/>
  <c r="M296" i="10" s="1"/>
  <c r="M302" i="9"/>
  <c r="M288" i="9"/>
  <c r="D283" i="10"/>
  <c r="M283" i="10" s="1"/>
  <c r="M282" i="9"/>
  <c r="D277" i="10"/>
  <c r="M277" i="10" s="1"/>
  <c r="D271" i="10"/>
  <c r="M271" i="10" s="1"/>
  <c r="M276" i="9"/>
  <c r="M270" i="9"/>
  <c r="D265" i="10"/>
  <c r="M265" i="10" s="1"/>
  <c r="M264" i="9"/>
  <c r="D259" i="10"/>
  <c r="M259" i="10" s="1"/>
  <c r="M258" i="9"/>
  <c r="D253" i="10"/>
  <c r="M253" i="10" s="1"/>
  <c r="D247" i="10"/>
  <c r="M247" i="10" s="1"/>
  <c r="M252" i="9"/>
  <c r="M246" i="9"/>
  <c r="D241" i="10"/>
  <c r="M241" i="10" s="1"/>
  <c r="M240" i="9"/>
  <c r="D235" i="10"/>
  <c r="M235" i="10" s="1"/>
  <c r="D229" i="10"/>
  <c r="M229" i="10" s="1"/>
  <c r="M234" i="9"/>
  <c r="M228" i="9"/>
  <c r="D223" i="10"/>
  <c r="M223" i="10" s="1"/>
  <c r="M150" i="6"/>
  <c r="D155" i="6"/>
  <c r="D144" i="10"/>
  <c r="M144" i="10" s="1"/>
  <c r="M149" i="9"/>
  <c r="M143" i="9"/>
  <c r="D138" i="10"/>
  <c r="M138" i="10" s="1"/>
  <c r="D132" i="10"/>
  <c r="M132" i="10" s="1"/>
  <c r="M137" i="9"/>
  <c r="M131" i="9"/>
  <c r="D126" i="10"/>
  <c r="M126" i="10" s="1"/>
  <c r="D120" i="10"/>
  <c r="M120" i="10" s="1"/>
  <c r="M125" i="9"/>
  <c r="D114" i="10"/>
  <c r="M114" i="10" s="1"/>
  <c r="M119" i="9"/>
  <c r="M113" i="9"/>
  <c r="D108" i="10"/>
  <c r="M108" i="10" s="1"/>
  <c r="D102" i="10"/>
  <c r="M102" i="10" s="1"/>
  <c r="M107" i="9"/>
  <c r="M89" i="9"/>
  <c r="D84" i="10"/>
  <c r="M84" i="10" s="1"/>
  <c r="M23" i="9"/>
  <c r="D18" i="10"/>
  <c r="M18" i="10" s="1"/>
  <c r="M17" i="9"/>
  <c r="D12" i="10"/>
  <c r="M12" i="10" s="1"/>
  <c r="M11" i="9"/>
  <c r="D6" i="10"/>
  <c r="M6" i="10" s="1"/>
  <c r="M95" i="8"/>
  <c r="D90" i="9"/>
  <c r="M90" i="9" s="1"/>
  <c r="D72" i="9"/>
  <c r="M72" i="9" s="1"/>
  <c r="M77" i="8"/>
  <c r="M65" i="8"/>
  <c r="D60" i="9"/>
  <c r="M60" i="9" s="1"/>
  <c r="M53" i="8"/>
  <c r="D48" i="9"/>
  <c r="M48" i="9" s="1"/>
  <c r="D36" i="9"/>
  <c r="M36" i="9" s="1"/>
  <c r="M41" i="8"/>
  <c r="D24" i="9"/>
  <c r="M24" i="9" s="1"/>
  <c r="M29" i="8"/>
  <c r="M101" i="8"/>
  <c r="D96" i="9"/>
  <c r="M96" i="9" s="1"/>
  <c r="M83" i="8"/>
  <c r="D78" i="9"/>
  <c r="M78" i="9" s="1"/>
  <c r="D66" i="9"/>
  <c r="M66" i="9" s="1"/>
  <c r="M71" i="8"/>
  <c r="M59" i="8"/>
  <c r="D54" i="9"/>
  <c r="M54" i="9" s="1"/>
  <c r="M47" i="8"/>
  <c r="D42" i="9"/>
  <c r="M42" i="9" s="1"/>
  <c r="M35" i="8"/>
  <c r="D30" i="9"/>
  <c r="M30" i="9" s="1"/>
  <c r="M294" i="8"/>
  <c r="D289" i="9"/>
  <c r="M289" i="9" s="1"/>
  <c r="M216" i="12" l="1"/>
  <c r="M221" i="12" s="1"/>
  <c r="D216" i="13"/>
  <c r="M216" i="13" s="1"/>
  <c r="M221" i="13" s="1"/>
  <c r="M210" i="12"/>
  <c r="M215" i="12" s="1"/>
  <c r="D210" i="13"/>
  <c r="M210" i="13" s="1"/>
  <c r="M215" i="13" s="1"/>
  <c r="M204" i="12"/>
  <c r="M209" i="12" s="1"/>
  <c r="D204" i="13"/>
  <c r="M204" i="13" s="1"/>
  <c r="M209" i="13" s="1"/>
  <c r="M198" i="12"/>
  <c r="M203" i="12" s="1"/>
  <c r="D198" i="13"/>
  <c r="M198" i="13" s="1"/>
  <c r="M203" i="13" s="1"/>
  <c r="M192" i="12"/>
  <c r="M197" i="12" s="1"/>
  <c r="D192" i="13"/>
  <c r="M192" i="13" s="1"/>
  <c r="M197" i="13" s="1"/>
  <c r="M186" i="12"/>
  <c r="M191" i="12" s="1"/>
  <c r="D186" i="13"/>
  <c r="M186" i="13" s="1"/>
  <c r="M191" i="13" s="1"/>
  <c r="M180" i="12"/>
  <c r="M185" i="12" s="1"/>
  <c r="D180" i="13"/>
  <c r="M180" i="13" s="1"/>
  <c r="M185" i="13" s="1"/>
  <c r="M174" i="12"/>
  <c r="M179" i="12" s="1"/>
  <c r="D174" i="13"/>
  <c r="M174" i="13" s="1"/>
  <c r="M179" i="13" s="1"/>
  <c r="M168" i="12"/>
  <c r="M173" i="12" s="1"/>
  <c r="D168" i="13"/>
  <c r="M168" i="13" s="1"/>
  <c r="M173" i="13" s="1"/>
  <c r="M162" i="12"/>
  <c r="M167" i="12" s="1"/>
  <c r="D162" i="13"/>
  <c r="M162" i="13" s="1"/>
  <c r="M167" i="13" s="1"/>
  <c r="M156" i="12"/>
  <c r="M161" i="12" s="1"/>
  <c r="D161" i="12"/>
  <c r="D156" i="13"/>
  <c r="M365" i="10"/>
  <c r="D359" i="11"/>
  <c r="M359" i="11" s="1"/>
  <c r="D352" i="11"/>
  <c r="M352" i="11" s="1"/>
  <c r="M358" i="10"/>
  <c r="M351" i="10"/>
  <c r="D345" i="11"/>
  <c r="M345" i="11" s="1"/>
  <c r="M344" i="10"/>
  <c r="D338" i="11"/>
  <c r="M338" i="11" s="1"/>
  <c r="M337" i="10"/>
  <c r="D331" i="11"/>
  <c r="M331" i="11" s="1"/>
  <c r="M330" i="10"/>
  <c r="D324" i="11"/>
  <c r="M324" i="11" s="1"/>
  <c r="M323" i="10"/>
  <c r="D317" i="11"/>
  <c r="M317" i="11" s="1"/>
  <c r="M316" i="10"/>
  <c r="D310" i="11"/>
  <c r="M310" i="11" s="1"/>
  <c r="M309" i="10"/>
  <c r="D303" i="11"/>
  <c r="M303" i="11" s="1"/>
  <c r="M302" i="10"/>
  <c r="D296" i="11"/>
  <c r="M296" i="11" s="1"/>
  <c r="M288" i="10"/>
  <c r="D283" i="11"/>
  <c r="M283" i="11" s="1"/>
  <c r="M282" i="10"/>
  <c r="D277" i="11"/>
  <c r="M277" i="11" s="1"/>
  <c r="M276" i="10"/>
  <c r="D271" i="11"/>
  <c r="M271" i="11" s="1"/>
  <c r="M270" i="10"/>
  <c r="D265" i="11"/>
  <c r="M265" i="11" s="1"/>
  <c r="M264" i="10"/>
  <c r="D259" i="11"/>
  <c r="M259" i="11" s="1"/>
  <c r="M258" i="10"/>
  <c r="D253" i="11"/>
  <c r="M253" i="11" s="1"/>
  <c r="M252" i="10"/>
  <c r="D247" i="11"/>
  <c r="M247" i="11" s="1"/>
  <c r="M246" i="10"/>
  <c r="D241" i="11"/>
  <c r="M241" i="11" s="1"/>
  <c r="M240" i="10"/>
  <c r="D235" i="11"/>
  <c r="M235" i="11" s="1"/>
  <c r="D229" i="11"/>
  <c r="M229" i="11" s="1"/>
  <c r="M234" i="10"/>
  <c r="M228" i="10"/>
  <c r="D223" i="11"/>
  <c r="M223" i="11" s="1"/>
  <c r="M155" i="6"/>
  <c r="D150" i="7"/>
  <c r="D144" i="11"/>
  <c r="M144" i="11" s="1"/>
  <c r="M149" i="10"/>
  <c r="M143" i="10"/>
  <c r="D138" i="11"/>
  <c r="M138" i="11" s="1"/>
  <c r="M137" i="10"/>
  <c r="D132" i="11"/>
  <c r="M132" i="11" s="1"/>
  <c r="M131" i="10"/>
  <c r="D126" i="11"/>
  <c r="M126" i="11" s="1"/>
  <c r="D120" i="11"/>
  <c r="M120" i="11" s="1"/>
  <c r="M125" i="10"/>
  <c r="M119" i="10"/>
  <c r="D114" i="11"/>
  <c r="M114" i="11" s="1"/>
  <c r="M113" i="10"/>
  <c r="D108" i="11"/>
  <c r="M108" i="11" s="1"/>
  <c r="M107" i="10"/>
  <c r="D102" i="11"/>
  <c r="M102" i="11" s="1"/>
  <c r="M89" i="10"/>
  <c r="D84" i="11"/>
  <c r="M84" i="11" s="1"/>
  <c r="M23" i="10"/>
  <c r="D18" i="11"/>
  <c r="M18" i="11" s="1"/>
  <c r="D12" i="11"/>
  <c r="M12" i="11" s="1"/>
  <c r="M17" i="10"/>
  <c r="M11" i="10"/>
  <c r="D6" i="11"/>
  <c r="M6" i="11" s="1"/>
  <c r="M95" i="9"/>
  <c r="D90" i="10"/>
  <c r="M90" i="10" s="1"/>
  <c r="D72" i="10"/>
  <c r="M72" i="10" s="1"/>
  <c r="M77" i="9"/>
  <c r="M65" i="9"/>
  <c r="D60" i="10"/>
  <c r="M60" i="10" s="1"/>
  <c r="D48" i="10"/>
  <c r="M48" i="10" s="1"/>
  <c r="M53" i="9"/>
  <c r="M41" i="9"/>
  <c r="D36" i="10"/>
  <c r="M36" i="10" s="1"/>
  <c r="M29" i="9"/>
  <c r="D24" i="10"/>
  <c r="M24" i="10" s="1"/>
  <c r="M101" i="9"/>
  <c r="D96" i="10"/>
  <c r="M96" i="10" s="1"/>
  <c r="M83" i="9"/>
  <c r="D78" i="10"/>
  <c r="M78" i="10" s="1"/>
  <c r="M71" i="9"/>
  <c r="D66" i="10"/>
  <c r="M66" i="10" s="1"/>
  <c r="M59" i="9"/>
  <c r="D54" i="10"/>
  <c r="M54" i="10" s="1"/>
  <c r="M47" i="9"/>
  <c r="D42" i="10"/>
  <c r="M42" i="10" s="1"/>
  <c r="D30" i="10"/>
  <c r="M30" i="10" s="1"/>
  <c r="M35" i="9"/>
  <c r="M294" i="9"/>
  <c r="D289" i="10"/>
  <c r="M289" i="10" s="1"/>
  <c r="M156" i="13" l="1"/>
  <c r="M161" i="13" s="1"/>
  <c r="D161" i="13"/>
  <c r="M365" i="11"/>
  <c r="D359" i="12"/>
  <c r="M359" i="12" s="1"/>
  <c r="D352" i="12"/>
  <c r="M352" i="12" s="1"/>
  <c r="M358" i="11"/>
  <c r="M351" i="11"/>
  <c r="D345" i="12"/>
  <c r="M345" i="12" s="1"/>
  <c r="M344" i="11"/>
  <c r="D338" i="12"/>
  <c r="M338" i="12" s="1"/>
  <c r="M337" i="11"/>
  <c r="D331" i="12"/>
  <c r="M331" i="12" s="1"/>
  <c r="D324" i="12"/>
  <c r="M324" i="12" s="1"/>
  <c r="M330" i="11"/>
  <c r="M323" i="11"/>
  <c r="D317" i="12"/>
  <c r="M317" i="12" s="1"/>
  <c r="M316" i="11"/>
  <c r="D310" i="12"/>
  <c r="M310" i="12" s="1"/>
  <c r="M309" i="11"/>
  <c r="D303" i="12"/>
  <c r="M303" i="12" s="1"/>
  <c r="M302" i="11"/>
  <c r="D296" i="12"/>
  <c r="M296" i="12" s="1"/>
  <c r="M288" i="11"/>
  <c r="D283" i="12"/>
  <c r="M283" i="12" s="1"/>
  <c r="M282" i="11"/>
  <c r="D277" i="12"/>
  <c r="M277" i="12" s="1"/>
  <c r="D271" i="12"/>
  <c r="M271" i="12" s="1"/>
  <c r="M276" i="11"/>
  <c r="M270" i="11"/>
  <c r="D265" i="12"/>
  <c r="M265" i="12" s="1"/>
  <c r="M264" i="11"/>
  <c r="D259" i="12"/>
  <c r="M259" i="12" s="1"/>
  <c r="M258" i="11"/>
  <c r="D253" i="12"/>
  <c r="M253" i="12" s="1"/>
  <c r="M252" i="11"/>
  <c r="D247" i="12"/>
  <c r="M247" i="12" s="1"/>
  <c r="M246" i="11"/>
  <c r="D241" i="12"/>
  <c r="M241" i="12" s="1"/>
  <c r="M240" i="11"/>
  <c r="D235" i="12"/>
  <c r="M235" i="12" s="1"/>
  <c r="M234" i="11"/>
  <c r="D229" i="12"/>
  <c r="M229" i="12" s="1"/>
  <c r="M228" i="11"/>
  <c r="D223" i="12"/>
  <c r="M223" i="12" s="1"/>
  <c r="M150" i="7"/>
  <c r="D155" i="7"/>
  <c r="D144" i="12"/>
  <c r="M144" i="12" s="1"/>
  <c r="M149" i="11"/>
  <c r="M143" i="11"/>
  <c r="D138" i="12"/>
  <c r="M138" i="12" s="1"/>
  <c r="M137" i="11"/>
  <c r="D132" i="12"/>
  <c r="M132" i="12" s="1"/>
  <c r="M131" i="11"/>
  <c r="D126" i="12"/>
  <c r="M126" i="12" s="1"/>
  <c r="D120" i="12"/>
  <c r="M120" i="12" s="1"/>
  <c r="M125" i="11"/>
  <c r="D114" i="12"/>
  <c r="M114" i="12" s="1"/>
  <c r="M119" i="11"/>
  <c r="M113" i="11"/>
  <c r="D108" i="12"/>
  <c r="M108" i="12" s="1"/>
  <c r="M107" i="11"/>
  <c r="D102" i="12"/>
  <c r="M102" i="12" s="1"/>
  <c r="M89" i="11"/>
  <c r="D84" i="12"/>
  <c r="M84" i="12" s="1"/>
  <c r="D18" i="12"/>
  <c r="M18" i="12" s="1"/>
  <c r="M23" i="11"/>
  <c r="M17" i="11"/>
  <c r="D12" i="12"/>
  <c r="M12" i="12" s="1"/>
  <c r="M11" i="11"/>
  <c r="D6" i="12"/>
  <c r="M6" i="12" s="1"/>
  <c r="M95" i="10"/>
  <c r="D90" i="11"/>
  <c r="M90" i="11" s="1"/>
  <c r="M77" i="10"/>
  <c r="D72" i="11"/>
  <c r="M72" i="11" s="1"/>
  <c r="M65" i="10"/>
  <c r="D60" i="11"/>
  <c r="M60" i="11" s="1"/>
  <c r="D48" i="11"/>
  <c r="M48" i="11" s="1"/>
  <c r="M53" i="10"/>
  <c r="M41" i="10"/>
  <c r="D36" i="11"/>
  <c r="M36" i="11" s="1"/>
  <c r="D24" i="11"/>
  <c r="M24" i="11" s="1"/>
  <c r="M29" i="10"/>
  <c r="D96" i="11"/>
  <c r="M96" i="11" s="1"/>
  <c r="M101" i="10"/>
  <c r="M83" i="10"/>
  <c r="D78" i="11"/>
  <c r="M78" i="11" s="1"/>
  <c r="D66" i="11"/>
  <c r="M66" i="11" s="1"/>
  <c r="M71" i="10"/>
  <c r="M59" i="10"/>
  <c r="D54" i="11"/>
  <c r="M54" i="11" s="1"/>
  <c r="M47" i="10"/>
  <c r="D42" i="11"/>
  <c r="M42" i="11" s="1"/>
  <c r="M35" i="10"/>
  <c r="D30" i="11"/>
  <c r="M30" i="11" s="1"/>
  <c r="M294" i="10"/>
  <c r="D289" i="11"/>
  <c r="M289" i="11" s="1"/>
  <c r="M365" i="12" l="1"/>
  <c r="D359" i="13"/>
  <c r="M359" i="13" s="1"/>
  <c r="M365" i="13" s="1"/>
  <c r="D352" i="13"/>
  <c r="M352" i="13" s="1"/>
  <c r="M358" i="13" s="1"/>
  <c r="M358" i="12"/>
  <c r="M351" i="12"/>
  <c r="D345" i="13"/>
  <c r="M345" i="13" s="1"/>
  <c r="M351" i="13" s="1"/>
  <c r="D338" i="13"/>
  <c r="M338" i="13" s="1"/>
  <c r="M344" i="13" s="1"/>
  <c r="M344" i="12"/>
  <c r="M337" i="12"/>
  <c r="D331" i="13"/>
  <c r="M331" i="13" s="1"/>
  <c r="M337" i="13" s="1"/>
  <c r="M330" i="12"/>
  <c r="D324" i="13"/>
  <c r="M324" i="13" s="1"/>
  <c r="M330" i="13" s="1"/>
  <c r="M323" i="12"/>
  <c r="D317" i="13"/>
  <c r="M317" i="13" s="1"/>
  <c r="M323" i="13" s="1"/>
  <c r="M316" i="12"/>
  <c r="D310" i="13"/>
  <c r="M310" i="13" s="1"/>
  <c r="M316" i="13" s="1"/>
  <c r="M309" i="12"/>
  <c r="D303" i="13"/>
  <c r="M303" i="13" s="1"/>
  <c r="M309" i="13" s="1"/>
  <c r="D296" i="13"/>
  <c r="M296" i="13" s="1"/>
  <c r="M302" i="13" s="1"/>
  <c r="M302" i="12"/>
  <c r="M288" i="12"/>
  <c r="D283" i="13"/>
  <c r="M283" i="13" s="1"/>
  <c r="M288" i="13" s="1"/>
  <c r="D277" i="13"/>
  <c r="M277" i="13" s="1"/>
  <c r="M282" i="13" s="1"/>
  <c r="M282" i="12"/>
  <c r="M276" i="12"/>
  <c r="D271" i="13"/>
  <c r="M271" i="13" s="1"/>
  <c r="M276" i="13" s="1"/>
  <c r="M270" i="12"/>
  <c r="D265" i="13"/>
  <c r="M265" i="13" s="1"/>
  <c r="M270" i="13" s="1"/>
  <c r="M264" i="12"/>
  <c r="D259" i="13"/>
  <c r="M259" i="13" s="1"/>
  <c r="M264" i="13" s="1"/>
  <c r="M258" i="12"/>
  <c r="D253" i="13"/>
  <c r="M253" i="13" s="1"/>
  <c r="M258" i="13" s="1"/>
  <c r="M252" i="12"/>
  <c r="D247" i="13"/>
  <c r="M247" i="13" s="1"/>
  <c r="M252" i="13" s="1"/>
  <c r="M246" i="12"/>
  <c r="D241" i="13"/>
  <c r="M241" i="13" s="1"/>
  <c r="M246" i="13" s="1"/>
  <c r="M240" i="12"/>
  <c r="D235" i="13"/>
  <c r="M235" i="13" s="1"/>
  <c r="M240" i="13" s="1"/>
  <c r="M234" i="12"/>
  <c r="D229" i="13"/>
  <c r="M229" i="13" s="1"/>
  <c r="M234" i="13" s="1"/>
  <c r="D223" i="13"/>
  <c r="M223" i="13" s="1"/>
  <c r="M228" i="13" s="1"/>
  <c r="M228" i="12"/>
  <c r="M155" i="7"/>
  <c r="D150" i="8"/>
  <c r="D144" i="13"/>
  <c r="M144" i="13" s="1"/>
  <c r="M149" i="13" s="1"/>
  <c r="M149" i="12"/>
  <c r="M143" i="12"/>
  <c r="D138" i="13"/>
  <c r="M138" i="13" s="1"/>
  <c r="M143" i="13" s="1"/>
  <c r="M137" i="12"/>
  <c r="D132" i="13"/>
  <c r="M132" i="13" s="1"/>
  <c r="M137" i="13" s="1"/>
  <c r="D126" i="13"/>
  <c r="M126" i="13" s="1"/>
  <c r="M131" i="13" s="1"/>
  <c r="M131" i="12"/>
  <c r="D120" i="13"/>
  <c r="M120" i="13" s="1"/>
  <c r="M125" i="13" s="1"/>
  <c r="M125" i="12"/>
  <c r="D114" i="13"/>
  <c r="M114" i="13" s="1"/>
  <c r="M119" i="13" s="1"/>
  <c r="M119" i="12"/>
  <c r="M113" i="12"/>
  <c r="D108" i="13"/>
  <c r="M108" i="13" s="1"/>
  <c r="M113" i="13" s="1"/>
  <c r="M107" i="12"/>
  <c r="D102" i="13"/>
  <c r="M102" i="13" s="1"/>
  <c r="M107" i="13" s="1"/>
  <c r="M89" i="12"/>
  <c r="D84" i="13"/>
  <c r="M84" i="13" s="1"/>
  <c r="M89" i="13" s="1"/>
  <c r="D18" i="13"/>
  <c r="M18" i="13" s="1"/>
  <c r="M23" i="13" s="1"/>
  <c r="M23" i="12"/>
  <c r="D12" i="13"/>
  <c r="M12" i="13" s="1"/>
  <c r="M17" i="13" s="1"/>
  <c r="M17" i="12"/>
  <c r="M11" i="12"/>
  <c r="D6" i="13"/>
  <c r="M6" i="13" s="1"/>
  <c r="M11" i="13" s="1"/>
  <c r="M95" i="11"/>
  <c r="D90" i="12"/>
  <c r="M90" i="12" s="1"/>
  <c r="M77" i="11"/>
  <c r="D72" i="12"/>
  <c r="M72" i="12" s="1"/>
  <c r="D60" i="12"/>
  <c r="M60" i="12" s="1"/>
  <c r="M65" i="11"/>
  <c r="M53" i="11"/>
  <c r="D48" i="12"/>
  <c r="M48" i="12" s="1"/>
  <c r="M41" i="11"/>
  <c r="D36" i="12"/>
  <c r="M36" i="12" s="1"/>
  <c r="D24" i="12"/>
  <c r="M24" i="12" s="1"/>
  <c r="M29" i="11"/>
  <c r="D96" i="12"/>
  <c r="M96" i="12" s="1"/>
  <c r="M101" i="11"/>
  <c r="D78" i="12"/>
  <c r="M78" i="12" s="1"/>
  <c r="M83" i="11"/>
  <c r="D66" i="12"/>
  <c r="M66" i="12" s="1"/>
  <c r="M71" i="11"/>
  <c r="M59" i="11"/>
  <c r="D54" i="12"/>
  <c r="M54" i="12" s="1"/>
  <c r="M47" i="11"/>
  <c r="D42" i="12"/>
  <c r="M42" i="12" s="1"/>
  <c r="M35" i="11"/>
  <c r="D30" i="12"/>
  <c r="M30" i="12" s="1"/>
  <c r="M294" i="11"/>
  <c r="D289" i="12"/>
  <c r="M289" i="12" s="1"/>
  <c r="M150" i="8" l="1"/>
  <c r="D155" i="8"/>
  <c r="M95" i="12"/>
  <c r="D90" i="13"/>
  <c r="M90" i="13" s="1"/>
  <c r="M95" i="13" s="1"/>
  <c r="M77" i="12"/>
  <c r="D72" i="13"/>
  <c r="M72" i="13" s="1"/>
  <c r="M77" i="13" s="1"/>
  <c r="M65" i="12"/>
  <c r="D60" i="13"/>
  <c r="M60" i="13" s="1"/>
  <c r="M65" i="13" s="1"/>
  <c r="M53" i="12"/>
  <c r="D48" i="13"/>
  <c r="M48" i="13" s="1"/>
  <c r="M53" i="13" s="1"/>
  <c r="M41" i="12"/>
  <c r="D36" i="13"/>
  <c r="M36" i="13" s="1"/>
  <c r="M41" i="13" s="1"/>
  <c r="M29" i="12"/>
  <c r="D24" i="13"/>
  <c r="M24" i="13" s="1"/>
  <c r="M29" i="13" s="1"/>
  <c r="M101" i="12"/>
  <c r="D96" i="13"/>
  <c r="M96" i="13" s="1"/>
  <c r="M101" i="13" s="1"/>
  <c r="D78" i="13"/>
  <c r="M78" i="13" s="1"/>
  <c r="M83" i="13" s="1"/>
  <c r="M83" i="12"/>
  <c r="D66" i="13"/>
  <c r="M66" i="13" s="1"/>
  <c r="M71" i="13" s="1"/>
  <c r="M71" i="12"/>
  <c r="M59" i="12"/>
  <c r="D54" i="13"/>
  <c r="M54" i="13" s="1"/>
  <c r="M59" i="13" s="1"/>
  <c r="M47" i="12"/>
  <c r="D42" i="13"/>
  <c r="M42" i="13" s="1"/>
  <c r="M47" i="13" s="1"/>
  <c r="M35" i="12"/>
  <c r="D30" i="13"/>
  <c r="M30" i="13" s="1"/>
  <c r="M35" i="13" s="1"/>
  <c r="M294" i="12"/>
  <c r="D289" i="13"/>
  <c r="M289" i="13" s="1"/>
  <c r="M294" i="13" s="1"/>
  <c r="M155" i="8" l="1"/>
  <c r="D150" i="9"/>
  <c r="M150" i="9" l="1"/>
  <c r="D155" i="9"/>
  <c r="M155" i="9" l="1"/>
  <c r="D150" i="10"/>
  <c r="M150" i="10" l="1"/>
  <c r="D155" i="10"/>
  <c r="M155" i="10" l="1"/>
  <c r="D150" i="11"/>
  <c r="D155" i="11" l="1"/>
  <c r="M150" i="11"/>
  <c r="M155" i="11" l="1"/>
  <c r="D150" i="12"/>
  <c r="D155" i="12" l="1"/>
  <c r="M150" i="12"/>
  <c r="M155" i="12" l="1"/>
  <c r="D150" i="13"/>
  <c r="D155" i="13" l="1"/>
  <c r="M150" i="13"/>
  <c r="M15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1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1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1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1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1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1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1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1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1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1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1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100-00000C000000}">
      <text>
        <r>
          <rPr>
            <sz val="10"/>
            <rFont val="Tahoma"/>
            <charset val="134"/>
          </rPr>
          <t>Remítase a la hoja uno donde se especifica la clasificación de las perdidas.</t>
        </r>
      </text>
    </comment>
    <comment ref="AN4" authorId="1" shapeId="0" xr:uid="{00000000-0006-0000-01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1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1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1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1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1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1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1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1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1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1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1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100-000019000000}">
      <text>
        <r>
          <rPr>
            <sz val="10"/>
            <rFont val="Tahoma"/>
            <charset val="134"/>
          </rPr>
          <t>Remítase a la hoja uno donde se especifica la clasificación de las perdidas.</t>
        </r>
      </text>
    </comment>
    <comment ref="AN376" authorId="1" shapeId="0" xr:uid="{00000000-0006-0000-01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1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1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2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2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2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2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2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2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2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2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2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2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2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200-00000C000000}">
      <text>
        <r>
          <rPr>
            <sz val="10"/>
            <rFont val="Tahoma"/>
            <charset val="134"/>
          </rPr>
          <t>Remítase a la hoja uno donde se especifica la clasificación de las perdidas.</t>
        </r>
      </text>
    </comment>
    <comment ref="AN4" authorId="1" shapeId="0" xr:uid="{00000000-0006-0000-02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2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2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2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2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2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2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2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2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2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2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2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200-000019000000}">
      <text>
        <r>
          <rPr>
            <sz val="10"/>
            <rFont val="Tahoma"/>
            <charset val="134"/>
          </rPr>
          <t>Remítase a la hoja uno donde se especifica la clasificación de las perdidas.</t>
        </r>
      </text>
    </comment>
    <comment ref="AN376" authorId="1" shapeId="0" xr:uid="{00000000-0006-0000-02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2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2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3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3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3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3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3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3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3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3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3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3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3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300-00000C000000}">
      <text>
        <r>
          <rPr>
            <sz val="10"/>
            <rFont val="Tahoma"/>
            <charset val="134"/>
          </rPr>
          <t>Remítase a la hoja uno donde se especifica la clasificación de las perdidas.</t>
        </r>
      </text>
    </comment>
    <comment ref="AN4" authorId="1" shapeId="0" xr:uid="{00000000-0006-0000-03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3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3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3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3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3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3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3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3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3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3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3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300-000019000000}">
      <text>
        <r>
          <rPr>
            <sz val="10"/>
            <rFont val="Tahoma"/>
            <charset val="134"/>
          </rPr>
          <t>Remítase a la hoja uno donde se especifica la clasificación de las perdidas.</t>
        </r>
      </text>
    </comment>
    <comment ref="AN376" authorId="1" shapeId="0" xr:uid="{00000000-0006-0000-03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3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3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4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4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4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4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4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4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4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4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4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4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4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400-00000C000000}">
      <text>
        <r>
          <rPr>
            <sz val="10"/>
            <rFont val="Tahoma"/>
            <charset val="134"/>
          </rPr>
          <t>Remítase a la hoja uno donde se especifica la clasificación de las perdidas.</t>
        </r>
      </text>
    </comment>
    <comment ref="AN4" authorId="1" shapeId="0" xr:uid="{00000000-0006-0000-04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4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4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4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4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4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4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4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4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4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4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4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400-000019000000}">
      <text>
        <r>
          <rPr>
            <sz val="10"/>
            <rFont val="Tahoma"/>
            <charset val="134"/>
          </rPr>
          <t>Remítase a la hoja uno donde se especifica la clasificación de las perdidas.</t>
        </r>
      </text>
    </comment>
    <comment ref="AN376" authorId="1" shapeId="0" xr:uid="{00000000-0006-0000-04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4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4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5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5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5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5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5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5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5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5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5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5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5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500-00000C000000}">
      <text>
        <r>
          <rPr>
            <sz val="10"/>
            <rFont val="Tahoma"/>
            <charset val="134"/>
          </rPr>
          <t>Remítase a la hoja uno donde se especifica la clasificación de las perdidas.</t>
        </r>
      </text>
    </comment>
    <comment ref="AN4" authorId="1" shapeId="0" xr:uid="{00000000-0006-0000-05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5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5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5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5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5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5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5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5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5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5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5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500-000019000000}">
      <text>
        <r>
          <rPr>
            <sz val="10"/>
            <rFont val="Tahoma"/>
            <charset val="134"/>
          </rPr>
          <t>Remítase a la hoja uno donde se especifica la clasificación de las perdidas.</t>
        </r>
      </text>
    </comment>
    <comment ref="AN376" authorId="1" shapeId="0" xr:uid="{00000000-0006-0000-05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5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5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6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6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6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6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6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6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6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6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6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6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6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600-00000C000000}">
      <text>
        <r>
          <rPr>
            <sz val="10"/>
            <rFont val="Tahoma"/>
            <charset val="134"/>
          </rPr>
          <t>Remítase a la hoja uno donde se especifica la clasificación de las perdidas.</t>
        </r>
      </text>
    </comment>
    <comment ref="AN4" authorId="1" shapeId="0" xr:uid="{00000000-0006-0000-06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6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6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6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6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6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6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6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6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6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6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6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600-000019000000}">
      <text>
        <r>
          <rPr>
            <sz val="10"/>
            <rFont val="Tahoma"/>
            <charset val="134"/>
          </rPr>
          <t>Remítase a la hoja uno donde se especifica la clasificación de las perdidas.</t>
        </r>
      </text>
    </comment>
    <comment ref="AN376" authorId="1" shapeId="0" xr:uid="{00000000-0006-0000-06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6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6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7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7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7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7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7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7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7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7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7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7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7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700-00000C000000}">
      <text>
        <r>
          <rPr>
            <sz val="10"/>
            <rFont val="Tahoma"/>
            <charset val="134"/>
          </rPr>
          <t>Remítase a la hoja uno donde se especifica la clasificación de las perdidas.</t>
        </r>
      </text>
    </comment>
    <comment ref="AN4" authorId="1" shapeId="0" xr:uid="{00000000-0006-0000-07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7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7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7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7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7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7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7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7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7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7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7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700-000019000000}">
      <text>
        <r>
          <rPr>
            <sz val="10"/>
            <rFont val="Tahoma"/>
            <charset val="134"/>
          </rPr>
          <t>Remítase a la hoja uno donde se especifica la clasificación de las perdidas.</t>
        </r>
      </text>
    </comment>
    <comment ref="AN376" authorId="1" shapeId="0" xr:uid="{00000000-0006-0000-07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7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7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8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8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8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8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8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8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8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8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8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8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8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800-00000C000000}">
      <text>
        <r>
          <rPr>
            <sz val="10"/>
            <rFont val="Tahoma"/>
            <charset val="134"/>
          </rPr>
          <t>Remítase a la hoja uno donde se especifica la clasificación de las perdidas.</t>
        </r>
      </text>
    </comment>
    <comment ref="AN4" authorId="1" shapeId="0" xr:uid="{00000000-0006-0000-08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8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8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8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8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8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8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8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8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8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8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8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800-000019000000}">
      <text>
        <r>
          <rPr>
            <sz val="10"/>
            <rFont val="Tahoma"/>
            <charset val="134"/>
          </rPr>
          <t>Remítase a la hoja uno donde se especifica la clasificación de las perdidas.</t>
        </r>
      </text>
    </comment>
    <comment ref="AN376" authorId="1" shapeId="0" xr:uid="{00000000-0006-0000-08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8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8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9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9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9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9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9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9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9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9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9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9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9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900-00000C000000}">
      <text>
        <r>
          <rPr>
            <sz val="10"/>
            <rFont val="Tahoma"/>
            <charset val="134"/>
          </rPr>
          <t>Remítase a la hoja uno donde se especifica la clasificación de las perdidas.</t>
        </r>
      </text>
    </comment>
    <comment ref="AN4" authorId="1" shapeId="0" xr:uid="{00000000-0006-0000-09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9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9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9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9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9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9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9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9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9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9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9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900-000019000000}">
      <text>
        <r>
          <rPr>
            <sz val="10"/>
            <rFont val="Tahoma"/>
            <charset val="134"/>
          </rPr>
          <t>Remítase a la hoja uno donde se especifica la clasificación de las perdidas.</t>
        </r>
      </text>
    </comment>
    <comment ref="AN376" authorId="1" shapeId="0" xr:uid="{00000000-0006-0000-09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9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9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A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A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A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A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A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A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A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A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A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A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A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A00-00000C000000}">
      <text>
        <r>
          <rPr>
            <sz val="10"/>
            <rFont val="Tahoma"/>
            <charset val="134"/>
          </rPr>
          <t>Remítase a la hoja uno donde se especifica la clasificación de las perdidas.</t>
        </r>
      </text>
    </comment>
    <comment ref="AN4" authorId="1" shapeId="0" xr:uid="{00000000-0006-0000-0A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A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A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A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A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A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A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A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A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A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A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A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A00-000019000000}">
      <text>
        <r>
          <rPr>
            <sz val="10"/>
            <rFont val="Tahoma"/>
            <charset val="134"/>
          </rPr>
          <t>Remítase a la hoja uno donde se especifica la clasificación de las perdidas.</t>
        </r>
      </text>
    </comment>
    <comment ref="AN376" authorId="1" shapeId="0" xr:uid="{00000000-0006-0000-0A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A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A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B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B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B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B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B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B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B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B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B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B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B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B00-00000C000000}">
      <text>
        <r>
          <rPr>
            <sz val="10"/>
            <rFont val="Tahoma"/>
            <charset val="134"/>
          </rPr>
          <t>Remítase a la hoja uno donde se especifica la clasificación de las perdidas.</t>
        </r>
      </text>
    </comment>
    <comment ref="AN4" authorId="1" shapeId="0" xr:uid="{00000000-0006-0000-0B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B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B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B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B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B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B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B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B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B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B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B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B00-000019000000}">
      <text>
        <r>
          <rPr>
            <sz val="10"/>
            <rFont val="Tahoma"/>
            <charset val="134"/>
          </rPr>
          <t>Remítase a la hoja uno donde se especifica la clasificación de las perdidas.</t>
        </r>
      </text>
    </comment>
    <comment ref="AN376" authorId="1" shapeId="0" xr:uid="{00000000-0006-0000-0B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B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B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2" authorId="0" shapeId="0" xr:uid="{00000000-0006-0000-0C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3" authorId="0" shapeId="0" xr:uid="{00000000-0006-0000-0C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 authorId="0" shapeId="0" xr:uid="{00000000-0006-0000-0C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4" authorId="1" shapeId="0" xr:uid="{00000000-0006-0000-0C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4" authorId="1" shapeId="0" xr:uid="{00000000-0006-0000-0C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4" authorId="1" shapeId="0" xr:uid="{00000000-0006-0000-0C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4" authorId="1" shapeId="0" xr:uid="{00000000-0006-0000-0C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4" authorId="2" shapeId="0" xr:uid="{00000000-0006-0000-0C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4" authorId="1" shapeId="0" xr:uid="{00000000-0006-0000-0C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4" authorId="1" shapeId="0" xr:uid="{00000000-0006-0000-0C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4" authorId="1" shapeId="0" xr:uid="{00000000-0006-0000-0C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4" authorId="3" shapeId="0" xr:uid="{00000000-0006-0000-0C00-00000C000000}">
      <text>
        <r>
          <rPr>
            <sz val="10"/>
            <rFont val="Tahoma"/>
            <charset val="134"/>
          </rPr>
          <t>Remítase a la hoja uno donde se especifica la clasificación de las perdidas.</t>
        </r>
      </text>
    </comment>
    <comment ref="AN4" authorId="1" shapeId="0" xr:uid="{00000000-0006-0000-0C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5" authorId="1" shapeId="0" xr:uid="{00000000-0006-0000-0C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AB376" authorId="1" shapeId="0" xr:uid="{00000000-0006-0000-0C00-00000F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6" authorId="1" shapeId="0" xr:uid="{00000000-0006-0000-0C00-000010000000}">
      <text>
        <r>
          <rPr>
            <b/>
            <sz val="10"/>
            <rFont val="Tahoma"/>
            <charset val="134"/>
          </rPr>
          <t>Usuario:</t>
        </r>
        <r>
          <rPr>
            <sz val="10"/>
            <rFont val="Tahoma"/>
            <charset val="134"/>
          </rPr>
          <t xml:space="preserve">
Vacuna COVID-19 con concepto técnico de NO USO por parte del lnvima.</t>
        </r>
      </text>
    </comment>
    <comment ref="AE376" authorId="1" shapeId="0" xr:uid="{00000000-0006-0000-0C00-000011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6" authorId="1" shapeId="0" xr:uid="{00000000-0006-0000-0C00-000012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6" authorId="1" shapeId="0" xr:uid="{00000000-0006-0000-0C00-000013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6" authorId="1" shapeId="0" xr:uid="{00000000-0006-0000-0C00-000014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6" authorId="1" shapeId="0" xr:uid="{00000000-0006-0000-0C00-000015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6" authorId="1" shapeId="0" xr:uid="{00000000-0006-0000-0C00-000016000000}">
      <text>
        <r>
          <rPr>
            <b/>
            <sz val="10"/>
            <rFont val="Tahoma"/>
            <charset val="134"/>
          </rPr>
          <t>Usuario:</t>
        </r>
        <r>
          <rPr>
            <sz val="10"/>
            <rFont val="Tahoma"/>
            <charset val="134"/>
          </rPr>
          <t xml:space="preserve">
Corresponde a la vacuna que expiró (venció) de acuerdo con lo registrado en la etiqueta del producto.</t>
        </r>
      </text>
    </comment>
    <comment ref="AK376" authorId="1" shapeId="0" xr:uid="{00000000-0006-0000-0C00-000017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6" authorId="1" shapeId="0" xr:uid="{00000000-0006-0000-0C00-000018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6" authorId="3" shapeId="0" xr:uid="{00000000-0006-0000-0C00-000019000000}">
      <text>
        <r>
          <rPr>
            <sz val="10"/>
            <rFont val="Tahoma"/>
            <charset val="134"/>
          </rPr>
          <t>Remítase a la hoja uno donde se especifica la clasificación de las perdidas.</t>
        </r>
      </text>
    </comment>
    <comment ref="AN376" authorId="1" shapeId="0" xr:uid="{00000000-0006-0000-0C00-00001A000000}">
      <text>
        <r>
          <rPr>
            <b/>
            <sz val="10"/>
            <rFont val="Tahoma"/>
            <charset val="134"/>
          </rPr>
          <t>Usuario:</t>
        </r>
        <r>
          <rPr>
            <sz val="10"/>
            <rFont val="Tahoma"/>
            <charset val="134"/>
          </rPr>
          <t xml:space="preserve">
Vacuna pérdida en siniestros como inundaciones, incendios, desastres naturales, entre otros.</t>
        </r>
      </text>
    </comment>
    <comment ref="AO376" authorId="1" shapeId="0" xr:uid="{00000000-0006-0000-0C00-00001B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6" authorId="1" shapeId="0" xr:uid="{00000000-0006-0000-0C00-00001C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<sst xmlns="http://schemas.openxmlformats.org/spreadsheetml/2006/main" count="3255" uniqueCount="356">
  <si>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</si>
  <si>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</si>
  <si>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</si>
  <si>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</si>
  <si>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</si>
  <si>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</si>
  <si>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</si>
  <si>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</si>
  <si>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</si>
  <si>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</si>
  <si>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</si>
  <si>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</si>
  <si>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</si>
  <si>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</si>
  <si>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</si>
  <si>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</si>
  <si>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</si>
  <si>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</si>
  <si>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</si>
  <si>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</si>
  <si>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</si>
  <si>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</si>
  <si>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</si>
  <si>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</si>
  <si>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</si>
  <si>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</si>
  <si>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</si>
  <si>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</si>
  <si>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</si>
  <si>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</si>
  <si>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</si>
  <si>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</si>
  <si>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</si>
  <si>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</si>
  <si>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</si>
  <si>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</si>
  <si>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</si>
  <si>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</si>
  <si>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</si>
  <si>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</si>
  <si>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</si>
  <si>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</si>
  <si>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</si>
  <si>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</si>
  <si>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</si>
  <si>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</si>
  <si>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</si>
  <si>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rPr>
        <b/>
        <sz val="11"/>
        <color theme="1" tint="0.34998626667073579"/>
        <rFont val="Arial"/>
        <charset val="134"/>
      </rPr>
      <t xml:space="preserve">MOTIVOS DE PÉRDIDAS DE VACUNAS CONTRA LA COVID-19
RESOLUCIÓN 0986 DEL 21 DE JUNIO DE 2023
DISPONIBLE EN EL SIGUIENTE LINK:
</t>
    </r>
    <r>
      <rPr>
        <sz val="11"/>
        <color theme="1" tint="0.34998626667073579"/>
        <rFont val="Arial"/>
        <charset val="134"/>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</si>
  <si>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</si>
  <si>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</si>
  <si>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</si>
  <si>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</si>
  <si>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</si>
  <si>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</si>
  <si>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</si>
  <si>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</si>
  <si>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</si>
  <si>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</si>
  <si>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</si>
  <si>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</si>
  <si>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</si>
  <si>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</si>
  <si>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</si>
  <si>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</si>
  <si>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</si>
  <si>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</si>
  <si>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</si>
  <si>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</si>
  <si>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</si>
  <si>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</si>
  <si>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</si>
  <si>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</si>
  <si>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</si>
  <si>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</si>
  <si>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</si>
  <si>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</si>
  <si>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</si>
  <si>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MUNICIPIOS / IPS VACUNADORAS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</si>
  <si>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</si>
  <si>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</si>
  <si>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</si>
  <si>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</si>
  <si>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</si>
  <si>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</si>
  <si>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</si>
  <si>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</si>
  <si>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</si>
  <si>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</si>
  <si>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</si>
  <si>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</si>
  <si>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</si>
  <si>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</si>
  <si>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</si>
  <si>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</si>
  <si>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</si>
  <si>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</si>
  <si>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</si>
  <si>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</si>
  <si>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</si>
  <si>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</si>
  <si>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</si>
  <si>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</si>
  <si>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</si>
  <si>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</si>
  <si>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</si>
  <si>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</si>
  <si>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</si>
  <si>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</si>
  <si>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</si>
  <si>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</si>
  <si>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</si>
  <si>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0374MA071</t>
  </si>
  <si>
    <t>12/026</t>
  </si>
  <si>
    <t xml:space="preserve">“Verdadero” indica que la cantidad por lote, coincide con el saldo que inicia al mes siguiente. "Falso" no coinicide. </t>
  </si>
  <si>
    <t>Vacuna de Hepatitis B Recombinante Pediátrica - Liquida</t>
  </si>
  <si>
    <t>0324L013B</t>
  </si>
  <si>
    <t>Vacuna de Hepatitis B Recombinante Adultos - Liquida</t>
  </si>
  <si>
    <t>0344X002C</t>
  </si>
  <si>
    <t xml:space="preserve">Vacuna de Poliovirus Inactiva IPV - Liquida </t>
  </si>
  <si>
    <t>2435007</t>
  </si>
  <si>
    <t>Vacuna de Difteria - Tos ferina (Celula completa) - Tétanos - Hepatitis B - Haemophilus influenzae tipo B (DTwP-HepB-Hib) PENTAVALENTE PEDIÁTRICA - Liquida</t>
  </si>
  <si>
    <t>2854X041B</t>
  </si>
  <si>
    <t>Vacuna de Difteria - Tétanos - Tos ferina acelular - Poliovirus inactivado - Hepatitis B - Haemophilus influenzae tipo B (DTaP-IPV-HepB-Hib (HEXAVALENTE ACELULAR) - Liquida</t>
  </si>
  <si>
    <t>Y3C49</t>
  </si>
  <si>
    <t>Vacuna de Difteria - Tos ferina (celula completa)- Tétanos - Hepatitis B - Haemophilus influenzae tipo B - Poliovirus inactivado (DTwP-HepB-Hib-IPV) - HEXAVALENTE DE CÉLULAS COMPLETAS - Liquida</t>
  </si>
  <si>
    <t>Vacuna de Difteria, Tétano y Tosferina (DPT)- Liquida</t>
  </si>
  <si>
    <t>22110062AA</t>
  </si>
  <si>
    <t>Vacuna de Difteria-Tétanos-Tos ferina acelular Pertussis (DTaP) Pediátrica - Liquida</t>
  </si>
  <si>
    <t>4CA03C1</t>
  </si>
  <si>
    <t>Vacuna de Rotavirus Liquida (administración oral)</t>
  </si>
  <si>
    <t>AROLE197AB</t>
  </si>
  <si>
    <t>Vacuna Antineumocócica Conjugada (13-valente) PCV13 - Liquida</t>
  </si>
  <si>
    <t>LK3152</t>
  </si>
  <si>
    <t>Vacuna Antineumocócica Conjugada (20-valente) PCV20 - Liquida</t>
  </si>
  <si>
    <t>Vacuna de Sarampión, Rubeola y Paperas (SRP) (Cepa Leningrado-Zagreb) Liofilizado - Vial x 01 dosis - TRIPLE VIRAL</t>
  </si>
  <si>
    <t>0133N146B</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</si>
  <si>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</si>
  <si>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</si>
  <si>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</si>
  <si>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</si>
  <si>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</si>
  <si>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</si>
  <si>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Y3D321V</t>
  </si>
  <si>
    <t>Vacuna de Hepatitis A Pediátrica - Liquida</t>
  </si>
  <si>
    <t>AB202404013</t>
  </si>
  <si>
    <t>Vacuna de Varicela Cepa OKA Liofilizada - Liquida</t>
  </si>
  <si>
    <t>BB202506051</t>
  </si>
  <si>
    <t>Vacuna Contra la Viruela y la Viruela del Mono (Mpox) Liquida</t>
  </si>
  <si>
    <t>Vacuna de Tétanos y difteria (Td) Adulto (Toxoide Diftérico) - Liquida</t>
  </si>
  <si>
    <t>2334L010B</t>
  </si>
  <si>
    <t>Vacuna de Toxoide Difterico, Toxoide Tétanos y Tos Ferina Acelular (Dtap) (Bordetella pertussis) Adolescente/Adultos/Gesta - Liquida</t>
  </si>
  <si>
    <t>3CA50C1</t>
  </si>
  <si>
    <t>Vacuna de Influenza estacional - Trivalente - Hemisferio Sur 2025 - Pediátrica (Desde los 6 meses a 35 meses) - Liquida - Dosis de 0,25mL</t>
  </si>
  <si>
    <t>V86668A</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</si>
  <si>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</si>
  <si>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</si>
  <si>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</si>
  <si>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</si>
  <si>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P100791842</t>
  </si>
  <si>
    <t>Salida por conversión de ds de 0,5mL a 0,25mL (Desde los 36 meses en adelante)</t>
  </si>
  <si>
    <t>Ingreso por conversión de ds de 0,25mL a 0,5mL (Desde los 6 a 35 meses)</t>
  </si>
  <si>
    <t>Virus Sincitial Respiratorio (VRS) - Liofilizada</t>
  </si>
  <si>
    <t>MH8217</t>
  </si>
  <si>
    <t>Vacuna contra el virus del papiloma humano - VPH4 (Cuadrivalente)</t>
  </si>
  <si>
    <t>YO14828</t>
  </si>
  <si>
    <t>Vacuna contra el virus del papiloma humano - VPH9 (Nonavalente)</t>
  </si>
  <si>
    <t>Vacuna Antirrábica Humana de Células Vero (vacuna IM)</t>
  </si>
  <si>
    <t>1484T128</t>
  </si>
  <si>
    <t>Inmunoglobulina Antirrábica de origen Humana (IGRH - Suero) - Homologa - 2 ml x 300 IU</t>
  </si>
  <si>
    <t>08AR25015</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</si>
  <si>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</si>
  <si>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</si>
  <si>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</si>
  <si>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</si>
  <si>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</si>
  <si>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</si>
  <si>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</si>
  <si>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070454011</t>
  </si>
  <si>
    <t>Diluyente de Vacuna de Sarampión, Rubeola y Paperas (SRP) (Cepa Leningrado-Zagreb) Liofilizado - Vial x 01 dosis - TRIPLE VIRAL</t>
  </si>
  <si>
    <t>0643S1010</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</si>
  <si>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</si>
  <si>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</si>
  <si>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</si>
  <si>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</si>
  <si>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</si>
  <si>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</si>
  <si>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Y4X161V</t>
  </si>
  <si>
    <t>Diluyente de Vacuna de Varicela Cepa OKA Liofilizada - Vial x 01 dosis</t>
  </si>
  <si>
    <t>90250603-1</t>
  </si>
  <si>
    <t>Diluyente de Virus Sincitial Respiratorio (VRS) - Liofilizada</t>
  </si>
  <si>
    <t>L03911</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</si>
  <si>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</si>
  <si>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</si>
  <si>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</si>
  <si>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</si>
  <si>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192104</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</si>
  <si>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</si>
  <si>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</si>
  <si>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</si>
  <si>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</si>
  <si>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AR13133-8</t>
  </si>
  <si>
    <t>Jeringa Desechable de 1 ml/cc con aguja adaptable No. 23G x 1" Convencional</t>
  </si>
  <si>
    <t>Jeringa Desechable de 0.5 ml ml/cc con aguja incorporada No. 25G x 5/8" Desactivación Atumatica</t>
  </si>
  <si>
    <t>20250903</t>
  </si>
  <si>
    <t>Jeringa Desechable de 0.5 ml ml/cc con aguja adaptable No. 25G x 5/8" Auto Descartable (AD)</t>
  </si>
  <si>
    <t>Jeringa Desechable de 0.05 ml/cc con aguja incorporada No. 26G x 3/8" Auto Descartable (AD)</t>
  </si>
  <si>
    <t>662204</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</si>
  <si>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</si>
  <si>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</si>
  <si>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</si>
  <si>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</si>
  <si>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</si>
  <si>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</si>
  <si>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</si>
  <si>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</si>
  <si>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</si>
  <si>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</si>
  <si>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ENTRADA</t>
  </si>
  <si>
    <t>SALIDAS</t>
  </si>
  <si>
    <t>SALDO QUE INICIA EL MES SIGUIENTE</t>
  </si>
  <si>
    <t>% DE PERDIDA DEL MSPS</t>
  </si>
  <si>
    <r>
      <rPr>
        <b/>
        <sz val="9"/>
        <rFont val="Arial Narrow"/>
        <charset val="134"/>
      </rPr>
      <t xml:space="preserve">MOTIVOS DE PÉRDIDAS DE VACUNAS CONTRA LA COVID-19
RESOLUCIÓN 0986 DEL 21 DE JUNIO DE 2023
</t>
    </r>
    <r>
      <rPr>
        <sz val="9"/>
        <rFont val="Arial Narrow"/>
        <charset val="134"/>
      </rPr>
      <t>DISPONIBLE EN EL SIGUIENTE LINK: chrome-extension://efaidnbmnnnibpcajpcglclefindmkaj/https://www.minsalud.gov.co/Normatividad_Nuevo/Resoluci%C3%B3n%20No.%20986%20de%202023.pdf</t>
    </r>
  </si>
  <si>
    <t>DOSIS RECIBIDAS DEL ALMACÉN CENTRAL DEL MSPS</t>
  </si>
  <si>
    <t>DOSIS RECIBIDAS X TRASLADO DE CA DEPARTAMENTAL O DISTRITAL</t>
  </si>
  <si>
    <t>DOSIS DESPACHADAS A LOS MUNICIPIOS / DISTRITOS A IPS</t>
  </si>
  <si>
    <t>DOSIS TRASLADADAS A OTROS DEPARTAMENTOS O DISTRITOS</t>
  </si>
  <si>
    <t>DOSIS PERDÍDAS</t>
  </si>
  <si>
    <t>SINIESTRO / ACCIDENTE</t>
  </si>
  <si>
    <t>MODERNA ADULTO</t>
  </si>
  <si>
    <t>MODERNA PEDIÁTRICA</t>
  </si>
  <si>
    <t>PFIZER</t>
  </si>
  <si>
    <t>OBSERVACIONES: (Especifique las caracteristicas de los traslados realizados, pérdidas, entre otras que considere puntualizar).</t>
  </si>
  <si>
    <t>037MA071</t>
  </si>
  <si>
    <t>03241013B</t>
  </si>
  <si>
    <t>03344X002C</t>
  </si>
  <si>
    <t>14/05/2027</t>
  </si>
  <si>
    <t>2854X0414B</t>
  </si>
  <si>
    <t>Y3CY9</t>
  </si>
  <si>
    <t>221100624A</t>
  </si>
  <si>
    <t>AROLE203AC</t>
  </si>
  <si>
    <t>HW2963</t>
  </si>
  <si>
    <t>0094W002</t>
  </si>
  <si>
    <t>AB202403009</t>
  </si>
  <si>
    <t>2334X006A</t>
  </si>
  <si>
    <t>Y014828</t>
  </si>
  <si>
    <t>21/05/2027</t>
  </si>
  <si>
    <t>064351010</t>
  </si>
  <si>
    <t>05-/2027</t>
  </si>
  <si>
    <t>CW13132-4</t>
  </si>
  <si>
    <t>2025903</t>
  </si>
  <si>
    <t>622204</t>
  </si>
  <si>
    <t>0374MA072</t>
  </si>
  <si>
    <t>0324LO13B</t>
  </si>
  <si>
    <t>2522006A</t>
  </si>
  <si>
    <t>2855X001A</t>
  </si>
  <si>
    <t>AROLE2003AC</t>
  </si>
  <si>
    <t>LK3156</t>
  </si>
  <si>
    <t>Y2D3321B</t>
  </si>
  <si>
    <t>2334L016E</t>
  </si>
  <si>
    <t>252216</t>
  </si>
  <si>
    <t>LR6371</t>
  </si>
  <si>
    <t>0134NO96A</t>
  </si>
  <si>
    <t>0095M002</t>
  </si>
  <si>
    <t>43D321V</t>
  </si>
  <si>
    <t>2334LO16E</t>
  </si>
  <si>
    <t>37</t>
  </si>
  <si>
    <t>AR13133</t>
  </si>
  <si>
    <t>662203</t>
  </si>
  <si>
    <t>2855X002C</t>
  </si>
  <si>
    <t>2825Q005A</t>
  </si>
  <si>
    <t>AROLE419AA</t>
  </si>
  <si>
    <t>0096M003</t>
  </si>
  <si>
    <t>BB202506052</t>
  </si>
  <si>
    <t>5DA79D1</t>
  </si>
  <si>
    <t>2600761/00</t>
  </si>
  <si>
    <t>V50526002</t>
  </si>
  <si>
    <t>2407226</t>
  </si>
  <si>
    <t>622202</t>
  </si>
  <si>
    <t>SERUM</t>
  </si>
  <si>
    <t>BILTHOVEN</t>
  </si>
  <si>
    <t>SANOFI</t>
  </si>
  <si>
    <t>GSK ROTARIX</t>
  </si>
  <si>
    <t>SINOVAC</t>
  </si>
  <si>
    <t>BUTATAN</t>
  </si>
  <si>
    <t>BIOFARMA</t>
  </si>
  <si>
    <t>ABRYSVO</t>
  </si>
  <si>
    <t>SERM</t>
  </si>
  <si>
    <t>VINS BIOPRODUCTS</t>
  </si>
  <si>
    <t>SRUM</t>
  </si>
  <si>
    <t>MEDICAL</t>
  </si>
  <si>
    <t>NUBENCO</t>
  </si>
  <si>
    <t>0374MA082</t>
  </si>
  <si>
    <t>31/09/2027</t>
  </si>
  <si>
    <t>25/02/2028</t>
  </si>
  <si>
    <t>30/06/2027</t>
  </si>
  <si>
    <t>AROLE487AA</t>
  </si>
  <si>
    <t>31/01/2028</t>
  </si>
  <si>
    <t>30/09/2027</t>
  </si>
  <si>
    <t>43H3301</t>
  </si>
  <si>
    <t>30/08/2027</t>
  </si>
  <si>
    <t>2335LO13D</t>
  </si>
  <si>
    <t>30/04/2028</t>
  </si>
  <si>
    <t>0096M004</t>
  </si>
  <si>
    <t>2004516</t>
  </si>
  <si>
    <t>0096MOO4</t>
  </si>
  <si>
    <t>220270</t>
  </si>
  <si>
    <t>NC1908</t>
  </si>
  <si>
    <t>02/2027</t>
  </si>
  <si>
    <t>2335L013D</t>
  </si>
  <si>
    <t>NL0489</t>
  </si>
  <si>
    <t>Z004516</t>
  </si>
  <si>
    <t>0704S4013</t>
  </si>
  <si>
    <t>0644S4011</t>
  </si>
  <si>
    <t>MSD</t>
  </si>
  <si>
    <t>31/08/2029</t>
  </si>
  <si>
    <t>2406054</t>
  </si>
  <si>
    <t>SANAVITA</t>
  </si>
  <si>
    <t>30/06/2029</t>
  </si>
  <si>
    <t>20260325</t>
  </si>
  <si>
    <t>JIANGXI SANXIN MEDTEC</t>
  </si>
  <si>
    <t>Fabricante</t>
  </si>
  <si>
    <t>0345L003B</t>
  </si>
  <si>
    <t>0375MA027</t>
  </si>
  <si>
    <t>MB202602003</t>
  </si>
  <si>
    <t>02/02/2028</t>
  </si>
  <si>
    <t>2855X008E</t>
  </si>
  <si>
    <t>31/08/2027</t>
  </si>
  <si>
    <t>29/02/2028</t>
  </si>
  <si>
    <t>2825X014A</t>
  </si>
  <si>
    <t>4CA34C1</t>
  </si>
  <si>
    <t>31/05/2027</t>
  </si>
  <si>
    <t>Glaxo SmithKline</t>
  </si>
  <si>
    <t>ND3068</t>
  </si>
  <si>
    <t>31/07/2028</t>
  </si>
  <si>
    <t>0134N093A</t>
  </si>
  <si>
    <t>30/04/2027</t>
  </si>
  <si>
    <t>0096M005</t>
  </si>
  <si>
    <t>31/08/2028</t>
  </si>
  <si>
    <t>Y3H33</t>
  </si>
  <si>
    <t>21/10/2027</t>
  </si>
  <si>
    <t>VFAP2504A</t>
  </si>
  <si>
    <t>23/09/2027</t>
  </si>
  <si>
    <t>30/09/2028</t>
  </si>
  <si>
    <t>22/09/2027</t>
  </si>
  <si>
    <t>1485T007</t>
  </si>
  <si>
    <t>P100762736</t>
  </si>
  <si>
    <t>11/09/2027</t>
  </si>
  <si>
    <t>CSL BEHRING</t>
  </si>
  <si>
    <t>0644S4023</t>
  </si>
  <si>
    <t>30/10/2029</t>
  </si>
  <si>
    <t>Y4X19</t>
  </si>
  <si>
    <t>Sanofi Pasteur</t>
  </si>
  <si>
    <t>05/06/2029</t>
  </si>
  <si>
    <t>Sinovac</t>
  </si>
  <si>
    <t>0654S4016</t>
  </si>
  <si>
    <t>31/07/2029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</si>
</sst>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_(* #,##0_);_(* \(#,##0\);_(* &quot;-&quot;??_);_(@_)"/>
    <numFmt numFmtId="166" formatCode="#,##0_ ;\-#,##0\ "/>
    <numFmt numFmtId="167" formatCode="dd/mm/yyyy;@"/>
    <numFmt numFmtId="168" formatCode="#,##0.0"/>
  </numFmts>
  <fonts count="44">
    <font>
      <sz val="11"/>
      <color theme="1"/>
      <name val="Aptos Narrow"/>
      <charset val="134"/>
      <scheme val="minor"/>
    </font>
    <font>
      <b/>
      <sz val="28"/>
      <color theme="0" tint="-4.9989318521683403E-2"/>
      <name val="Arial Narrow"/>
      <charset val="134"/>
    </font>
    <font>
      <b/>
      <sz val="36"/>
      <color theme="0" tint="-4.9989318521683403E-2"/>
      <name val="Arial Narrow"/>
      <charset val="134"/>
    </font>
    <font>
      <sz val="11"/>
      <color theme="1"/>
      <name val="Arial Narrow"/>
      <charset val="134"/>
    </font>
    <font>
      <b/>
      <sz val="11"/>
      <color theme="1"/>
      <name val="Arial Narrow"/>
      <charset val="134"/>
    </font>
    <font>
      <b/>
      <sz val="9"/>
      <color theme="1"/>
      <name val="Arial Narrow"/>
      <charset val="134"/>
    </font>
    <font>
      <b/>
      <sz val="10"/>
      <color theme="1"/>
      <name val="Arial Narrow"/>
      <charset val="134"/>
    </font>
    <font>
      <b/>
      <sz val="11"/>
      <color theme="1"/>
      <name val="Arial "/>
      <charset val="134"/>
    </font>
    <font>
      <b/>
      <sz val="9"/>
      <color theme="0" tint="-4.9989318521683403E-2"/>
      <name val="Arial Narrow"/>
      <charset val="134"/>
    </font>
    <font>
      <b/>
      <sz val="10"/>
      <name val="Arial Narrow"/>
      <charset val="134"/>
    </font>
    <font>
      <b/>
      <sz val="9"/>
      <name val="Arial Narrow"/>
      <charset val="134"/>
    </font>
    <font>
      <b/>
      <sz val="9"/>
      <color theme="1"/>
      <name val="Arial "/>
      <charset val="134"/>
    </font>
    <font>
      <b/>
      <sz val="8"/>
      <name val="Arial Narrow"/>
      <charset val="134"/>
    </font>
    <font>
      <b/>
      <sz val="11"/>
      <name val="Arial Narrow"/>
      <charset val="134"/>
    </font>
    <font>
      <sz val="10"/>
      <name val="Arial Narrow"/>
      <charset val="134"/>
    </font>
    <font>
      <sz val="10"/>
      <color theme="1"/>
      <name val="Arial Narrow"/>
      <charset val="134"/>
    </font>
    <font>
      <b/>
      <sz val="20"/>
      <color theme="9" tint="-0.249977111117893"/>
      <name val="Arial Narrow"/>
      <charset val="134"/>
    </font>
    <font>
      <sz val="11"/>
      <name val="Arial Narrow"/>
      <charset val="134"/>
    </font>
    <font>
      <b/>
      <sz val="22"/>
      <name val="Arial Narrow"/>
      <charset val="134"/>
    </font>
    <font>
      <sz val="9"/>
      <name val="Arial Narrow"/>
      <charset val="134"/>
    </font>
    <font>
      <sz val="12"/>
      <name val="Arial Narrow"/>
      <charset val="134"/>
    </font>
    <font>
      <b/>
      <sz val="12"/>
      <name val="Arial Narrow"/>
      <charset val="134"/>
    </font>
    <font>
      <u/>
      <sz val="12"/>
      <name val="Arial Narrow"/>
      <charset val="134"/>
    </font>
    <font>
      <b/>
      <sz val="12"/>
      <color theme="1"/>
      <name val="Arial Narrow"/>
      <charset val="134"/>
    </font>
    <font>
      <b/>
      <sz val="8"/>
      <color theme="1"/>
      <name val="Arial Narrow"/>
      <charset val="134"/>
    </font>
    <font>
      <b/>
      <sz val="11"/>
      <color theme="1" tint="0.34998626667073579"/>
      <name val="Arial"/>
      <charset val="134"/>
    </font>
    <font>
      <sz val="11"/>
      <color theme="0"/>
      <name val="Aptos Narrow"/>
      <charset val="134"/>
      <scheme val="minor"/>
    </font>
    <font>
      <b/>
      <sz val="11"/>
      <color theme="0"/>
      <name val="Aptos Narrow"/>
      <charset val="134"/>
      <scheme val="minor"/>
    </font>
    <font>
      <sz val="9"/>
      <color theme="1" tint="0.34998626667073579"/>
      <name val="Arial "/>
      <charset val="134"/>
    </font>
    <font>
      <b/>
      <sz val="9"/>
      <color theme="1" tint="0.34998626667073579"/>
      <name val="Arial "/>
      <charset val="134"/>
    </font>
    <font>
      <sz val="11"/>
      <color theme="1" tint="0.34998626667073579"/>
      <name val="Arial"/>
      <charset val="134"/>
    </font>
    <font>
      <sz val="11"/>
      <color rgb="FF4B4B4B"/>
      <name val="Arial"/>
      <charset val="134"/>
    </font>
    <font>
      <sz val="11"/>
      <color theme="1" tint="0.34998626667073579"/>
      <name val="Arial "/>
      <charset val="134"/>
    </font>
    <font>
      <sz val="10"/>
      <name val="Arial"/>
      <charset val="134"/>
    </font>
    <font>
      <b/>
      <sz val="11"/>
      <name val="Tahoma"/>
      <charset val="134"/>
    </font>
    <font>
      <b/>
      <sz val="9"/>
      <name val="Tahoma"/>
      <charset val="134"/>
    </font>
    <font>
      <sz val="11"/>
      <name val="Tahoma"/>
      <charset val="134"/>
    </font>
    <font>
      <sz val="10"/>
      <name val="Tahoma"/>
      <charset val="134"/>
    </font>
    <font>
      <sz val="12"/>
      <name val="Tahoma"/>
      <charset val="134"/>
    </font>
    <font>
      <b/>
      <sz val="12"/>
      <name val="Tahoma"/>
      <charset val="134"/>
    </font>
    <font>
      <b/>
      <sz val="10"/>
      <name val="Tahoma"/>
      <charset val="134"/>
    </font>
    <font>
      <sz val="9"/>
      <name val="Tahoma"/>
      <charset val="134"/>
    </font>
    <font>
      <sz val="11"/>
      <color theme="1"/>
      <name val="Aptos Narrow"/>
      <charset val="134"/>
      <scheme val="minor"/>
    </font>
    <font>
      <b/>
      <sz val="10"/>
      <name val="Arial Narrow"/>
      <family val="2"/>
    </font>
  </fonts>
  <fills count="21">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85961485641044"/>
        <bgColor indexed="64"/>
      </patternFill>
    </fill>
    <fill>
      <patternFill patternType="solid">
        <fgColor rgb="FFFF0000"/>
        <bgColor indexed="64"/>
      </patternFill>
    </fill>
    <fill>
      <patternFill patternType="solid">
        <fgColor theme="5" tint="0.79985961485641044"/>
        <bgColor indexed="64"/>
      </patternFill>
    </fill>
    <fill>
      <patternFill patternType="solid">
        <fgColor rgb="FFB4D6D0"/>
        <bgColor indexed="64"/>
      </patternFill>
    </fill>
    <fill>
      <patternFill patternType="solid">
        <fgColor theme="0" tint="-0.1498764000366222"/>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85961485641044"/>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42" fillId="0" borderId="0" applyFont="0" applyFill="0" applyBorder="0" applyAlignment="0" applyProtection="0"/>
    <xf numFmtId="164" fontId="33" fillId="0" borderId="0" applyFont="0" applyFill="0" applyBorder="0" applyAlignment="0" applyProtection="0"/>
  </cellStyleXfs>
  <cellXfs count="227">
    <xf numFmtId="0" fontId="0" fillId="0" borderId="0" xfId="0"/>
    <xf numFmtId="0" fontId="0" fillId="0" borderId="0" xfId="0" applyProtection="1">
      <protection locked="0"/>
    </xf>
    <xf numFmtId="0" fontId="1" fillId="2" borderId="1" xfId="0" applyFont="1" applyFill="1" applyBorder="1" applyAlignment="1">
      <alignment horizontal="centerContinuous" vertical="center" wrapText="1"/>
    </xf>
    <xf numFmtId="0" fontId="2" fillId="2" borderId="2" xfId="0" applyFont="1" applyFill="1" applyBorder="1" applyAlignment="1" applyProtection="1">
      <alignment horizontal="centerContinuous" vertical="center" wrapText="1"/>
      <protection locked="0"/>
    </xf>
    <xf numFmtId="0" fontId="2" fillId="2" borderId="3" xfId="0" applyFont="1" applyFill="1" applyBorder="1" applyAlignment="1" applyProtection="1">
      <alignment horizontal="centerContinuous" vertical="center" wrapText="1"/>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7" fillId="2" borderId="3" xfId="0" applyFont="1" applyFill="1" applyBorder="1" applyAlignment="1">
      <alignment horizontal="center" vertical="center"/>
    </xf>
    <xf numFmtId="0" fontId="7"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8" borderId="7"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0" borderId="8" xfId="0" applyFont="1" applyBorder="1" applyAlignment="1" applyProtection="1">
      <alignment horizontal="center" vertical="center" wrapText="1"/>
      <protection locked="0"/>
    </xf>
    <xf numFmtId="0" fontId="12" fillId="0" borderId="8" xfId="0" applyFont="1" applyBorder="1" applyAlignment="1" applyProtection="1">
      <alignment vertical="center" wrapText="1"/>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4" fillId="7" borderId="7" xfId="1" applyNumberFormat="1" applyFont="1" applyFill="1" applyBorder="1" applyAlignment="1" applyProtection="1">
      <alignment horizontal="left" vertical="center" wrapText="1"/>
      <protection locked="0"/>
    </xf>
    <xf numFmtId="3" fontId="3" fillId="0" borderId="7" xfId="1" applyNumberFormat="1" applyFont="1" applyBorder="1" applyAlignment="1" applyProtection="1">
      <alignment horizontal="center" vertical="center"/>
      <protection locked="0"/>
    </xf>
    <xf numFmtId="3" fontId="4" fillId="5" borderId="7" xfId="1" applyNumberFormat="1" applyFont="1" applyFill="1" applyBorder="1" applyAlignment="1" applyProtection="1">
      <alignment horizontal="center" vertical="center"/>
    </xf>
    <xf numFmtId="3" fontId="3"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4" fillId="0" borderId="11" xfId="1" applyNumberFormat="1" applyFont="1" applyBorder="1" applyAlignment="1" applyProtection="1">
      <alignment horizontal="center" vertical="center"/>
      <protection locked="0"/>
    </xf>
    <xf numFmtId="3" fontId="6" fillId="12" borderId="11" xfId="0" applyNumberFormat="1" applyFont="1" applyFill="1" applyBorder="1" applyAlignment="1">
      <alignment horizontal="center" vertical="center"/>
    </xf>
    <xf numFmtId="165" fontId="9" fillId="0" borderId="7" xfId="1" applyNumberFormat="1" applyFont="1" applyFill="1" applyBorder="1" applyAlignment="1" applyProtection="1">
      <alignment vertical="center" wrapText="1"/>
    </xf>
    <xf numFmtId="3" fontId="9" fillId="16" borderId="7" xfId="1" applyNumberFormat="1" applyFont="1" applyFill="1" applyBorder="1" applyAlignment="1" applyProtection="1">
      <alignment horizontal="center" vertical="center" wrapText="1"/>
    </xf>
    <xf numFmtId="165" fontId="19" fillId="16" borderId="1" xfId="1" applyNumberFormat="1" applyFont="1" applyFill="1" applyBorder="1" applyAlignment="1" applyProtection="1">
      <alignment vertical="center"/>
    </xf>
    <xf numFmtId="165" fontId="19" fillId="16" borderId="2" xfId="1" applyNumberFormat="1" applyFont="1" applyFill="1" applyBorder="1" applyAlignment="1" applyProtection="1">
      <alignment vertical="center"/>
      <protection locked="0"/>
    </xf>
    <xf numFmtId="165"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5" fontId="20" fillId="16" borderId="3" xfId="1" applyNumberFormat="1" applyFont="1" applyFill="1" applyBorder="1" applyAlignment="1" applyProtection="1">
      <alignment vertical="center" wrapText="1"/>
      <protection locked="0"/>
    </xf>
    <xf numFmtId="165"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4" fillId="16" borderId="3"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0" fontId="4" fillId="0" borderId="7" xfId="0" applyFont="1" applyBorder="1" applyAlignment="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9" fillId="8" borderId="3" xfId="1" applyNumberFormat="1" applyFont="1" applyFill="1" applyBorder="1" applyAlignment="1" applyProtection="1">
      <alignment vertical="center" wrapText="1"/>
      <protection locked="0"/>
    </xf>
    <xf numFmtId="3" fontId="4" fillId="8" borderId="1" xfId="1" applyNumberFormat="1" applyFont="1" applyFill="1" applyBorder="1" applyAlignment="1" applyProtection="1">
      <alignment horizontal="center" vertical="center"/>
      <protection locked="0"/>
    </xf>
    <xf numFmtId="3" fontId="4" fillId="8" borderId="2" xfId="1" applyNumberFormat="1" applyFont="1" applyFill="1" applyBorder="1" applyAlignment="1" applyProtection="1">
      <alignment horizontal="center" vertical="center"/>
      <protection locked="0"/>
    </xf>
    <xf numFmtId="3" fontId="4" fillId="0" borderId="8" xfId="1" applyNumberFormat="1" applyFont="1" applyFill="1" applyBorder="1" applyAlignment="1" applyProtection="1">
      <alignment horizontal="center" vertical="center"/>
      <protection locked="0"/>
    </xf>
    <xf numFmtId="3" fontId="21" fillId="16" borderId="2" xfId="1" applyNumberFormat="1" applyFont="1" applyFill="1" applyBorder="1" applyAlignment="1" applyProtection="1">
      <alignment horizontal="center" vertical="center" wrapText="1"/>
      <protection locked="0"/>
    </xf>
    <xf numFmtId="3" fontId="14" fillId="0" borderId="7" xfId="1" applyNumberFormat="1" applyFont="1" applyBorder="1" applyAlignment="1" applyProtection="1">
      <alignment horizontal="center" vertical="center"/>
    </xf>
    <xf numFmtId="3" fontId="14" fillId="11" borderId="7" xfId="1" applyNumberFormat="1" applyFont="1" applyFill="1" applyBorder="1" applyAlignment="1" applyProtection="1">
      <alignment horizontal="center" vertical="center"/>
      <protection locked="0"/>
    </xf>
    <xf numFmtId="3" fontId="14" fillId="0" borderId="7" xfId="1" applyNumberFormat="1" applyFont="1" applyBorder="1" applyAlignment="1" applyProtection="1">
      <alignment horizontal="center" vertical="center"/>
      <protection locked="0"/>
    </xf>
    <xf numFmtId="3" fontId="15" fillId="13" borderId="7" xfId="1" applyNumberFormat="1" applyFont="1" applyFill="1" applyBorder="1" applyAlignment="1" applyProtection="1">
      <alignment horizontal="center" vertical="center"/>
    </xf>
    <xf numFmtId="3" fontId="6" fillId="14" borderId="7" xfId="0" applyNumberFormat="1" applyFont="1" applyFill="1" applyBorder="1" applyAlignment="1">
      <alignment horizontal="center" vertical="center"/>
    </xf>
    <xf numFmtId="166" fontId="9" fillId="0" borderId="7" xfId="2" applyNumberFormat="1" applyFont="1" applyFill="1" applyBorder="1" applyAlignment="1" applyProtection="1">
      <alignment horizontal="center" vertical="center" wrapText="1"/>
    </xf>
    <xf numFmtId="0" fontId="3" fillId="0" borderId="5" xfId="0" applyFont="1" applyBorder="1" applyAlignment="1" applyProtection="1">
      <alignment vertical="center"/>
      <protection locked="0"/>
    </xf>
    <xf numFmtId="3" fontId="9" fillId="0" borderId="0" xfId="1" applyNumberFormat="1" applyFont="1" applyFill="1" applyBorder="1" applyAlignment="1" applyProtection="1">
      <alignment horizontal="center" vertical="center"/>
      <protection locked="0"/>
    </xf>
    <xf numFmtId="3" fontId="6" fillId="7" borderId="1" xfId="1" applyNumberFormat="1" applyFont="1" applyFill="1" applyBorder="1" applyAlignment="1" applyProtection="1">
      <alignment horizontal="center" vertical="center"/>
    </xf>
    <xf numFmtId="0" fontId="3" fillId="0" borderId="8" xfId="0" applyFont="1" applyBorder="1" applyAlignment="1" applyProtection="1">
      <alignment vertical="center"/>
      <protection locked="0"/>
    </xf>
    <xf numFmtId="0" fontId="4" fillId="4" borderId="7" xfId="0" applyFont="1" applyFill="1" applyBorder="1" applyAlignment="1" applyProtection="1">
      <alignment horizontal="center" vertical="center"/>
      <protection locked="0"/>
    </xf>
    <xf numFmtId="0" fontId="24" fillId="4" borderId="7" xfId="0" applyFont="1" applyFill="1" applyBorder="1" applyAlignment="1" applyProtection="1">
      <alignment horizontal="center" vertical="center" wrapText="1"/>
      <protection locked="0"/>
    </xf>
    <xf numFmtId="0" fontId="10" fillId="8" borderId="11" xfId="0" applyFont="1" applyFill="1" applyBorder="1" applyAlignment="1">
      <alignment horizontal="center" vertical="center" wrapText="1"/>
    </xf>
    <xf numFmtId="3" fontId="14" fillId="0" borderId="7" xfId="1" applyNumberFormat="1" applyFont="1" applyBorder="1" applyAlignment="1" applyProtection="1">
      <alignment horizontal="center" vertical="center" wrapText="1"/>
    </xf>
    <xf numFmtId="3" fontId="14" fillId="0" borderId="7" xfId="1" applyNumberFormat="1" applyFont="1" applyBorder="1" applyAlignment="1" applyProtection="1">
      <alignment horizontal="center" vertical="center" wrapText="1"/>
      <protection locked="0"/>
    </xf>
    <xf numFmtId="3" fontId="14" fillId="0" borderId="11" xfId="1" applyNumberFormat="1" applyFont="1" applyBorder="1" applyAlignment="1" applyProtection="1">
      <alignment horizontal="center" vertical="center" wrapText="1"/>
      <protection locked="0"/>
    </xf>
    <xf numFmtId="168" fontId="14" fillId="0" borderId="7" xfId="1" applyNumberFormat="1" applyFont="1" applyFill="1" applyBorder="1" applyAlignment="1" applyProtection="1">
      <alignment horizontal="center" vertical="center"/>
    </xf>
    <xf numFmtId="0" fontId="3" fillId="0" borderId="7" xfId="0" applyFont="1" applyBorder="1" applyAlignment="1" applyProtection="1">
      <alignment vertical="center"/>
      <protection locked="0"/>
    </xf>
    <xf numFmtId="3" fontId="3" fillId="0" borderId="7" xfId="1" applyNumberFormat="1" applyFont="1" applyFill="1" applyBorder="1" applyAlignment="1" applyProtection="1">
      <alignment horizontal="center" vertical="center"/>
      <protection locked="0"/>
    </xf>
    <xf numFmtId="3" fontId="4" fillId="19" borderId="7" xfId="0" applyNumberFormat="1" applyFont="1" applyFill="1" applyBorder="1" applyAlignment="1">
      <alignment horizontal="center" vertical="center"/>
    </xf>
    <xf numFmtId="0" fontId="4" fillId="0" borderId="0" xfId="0" applyFont="1" applyAlignment="1" applyProtection="1">
      <alignment vertical="center"/>
      <protection locked="0"/>
    </xf>
    <xf numFmtId="0" fontId="13" fillId="0" borderId="0" xfId="0" applyFont="1" applyAlignment="1">
      <alignment horizontal="left" vertical="top"/>
    </xf>
    <xf numFmtId="0" fontId="3" fillId="0" borderId="0" xfId="0" applyFont="1" applyAlignment="1" applyProtection="1">
      <alignment vertical="center" wrapText="1"/>
      <protection locked="0"/>
    </xf>
    <xf numFmtId="165" fontId="3" fillId="0" borderId="0" xfId="0" applyNumberFormat="1" applyFont="1" applyAlignment="1" applyProtection="1">
      <alignment horizontal="center" vertical="center"/>
      <protection locked="0"/>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26" fillId="20" borderId="7" xfId="0" applyFont="1" applyFill="1" applyBorder="1" applyAlignment="1">
      <alignment horizontal="center" vertical="center"/>
    </xf>
    <xf numFmtId="0" fontId="27" fillId="20" borderId="7" xfId="0" applyFont="1" applyFill="1" applyBorder="1" applyAlignment="1">
      <alignment horizontal="left" vertical="center"/>
    </xf>
    <xf numFmtId="0" fontId="27" fillId="20" borderId="7" xfId="0" applyFont="1" applyFill="1" applyBorder="1" applyAlignment="1">
      <alignment horizontal="center" vertical="center" wrapText="1"/>
    </xf>
    <xf numFmtId="0" fontId="29" fillId="0" borderId="7" xfId="0" applyFont="1" applyBorder="1" applyAlignment="1">
      <alignment horizontal="left" vertical="center" wrapText="1"/>
    </xf>
    <xf numFmtId="0" fontId="30" fillId="0" borderId="7" xfId="0" applyFont="1" applyBorder="1" applyAlignment="1">
      <alignment vertical="center" wrapText="1"/>
    </xf>
    <xf numFmtId="0" fontId="28" fillId="8" borderId="7" xfId="0" applyFont="1" applyFill="1" applyBorder="1" applyAlignment="1">
      <alignment horizontal="center" vertical="center" wrapText="1"/>
    </xf>
    <xf numFmtId="0" fontId="29" fillId="8" borderId="7" xfId="0" applyFont="1" applyFill="1" applyBorder="1" applyAlignment="1">
      <alignment horizontal="left" vertical="center" wrapText="1"/>
    </xf>
    <xf numFmtId="0" fontId="30" fillId="8" borderId="7" xfId="0" applyFont="1" applyFill="1" applyBorder="1" applyAlignment="1">
      <alignment vertical="center" wrapText="1"/>
    </xf>
    <xf numFmtId="0" fontId="28" fillId="0" borderId="7" xfId="0" applyFont="1" applyBorder="1" applyAlignment="1">
      <alignment horizontal="center" vertical="center" wrapText="1"/>
    </xf>
    <xf numFmtId="0" fontId="31" fillId="0" borderId="7" xfId="0" applyFont="1" applyBorder="1" applyAlignment="1">
      <alignment vertical="center" wrapText="1"/>
    </xf>
    <xf numFmtId="0" fontId="0" fillId="0" borderId="0" xfId="0" applyAlignment="1">
      <alignment wrapText="1"/>
    </xf>
    <xf numFmtId="0" fontId="32" fillId="0" borderId="7" xfId="0" applyFont="1" applyBorder="1" applyAlignment="1">
      <alignment horizontal="left" vertical="center" wrapText="1"/>
    </xf>
    <xf numFmtId="0" fontId="30" fillId="8" borderId="7" xfId="0" applyFont="1" applyFill="1" applyBorder="1" applyAlignment="1">
      <alignment horizontal="left" vertical="center" wrapText="1"/>
    </xf>
    <xf numFmtId="0" fontId="30" fillId="0" borderId="7" xfId="0" applyFont="1" applyBorder="1" applyAlignment="1">
      <alignment horizontal="left" vertical="center" wrapText="1"/>
    </xf>
    <xf numFmtId="49" fontId="43" fillId="15" borderId="7" xfId="1" applyNumberFormat="1" applyFont="1" applyFill="1" applyBorder="1" applyAlignment="1" applyProtection="1">
      <alignment horizontal="center" vertical="center" wrapText="1"/>
      <protection locked="0"/>
    </xf>
    <xf numFmtId="0" fontId="28" fillId="0" borderId="7" xfId="0" applyFont="1" applyBorder="1" applyAlignment="1">
      <alignment horizontal="center" vertical="center" wrapText="1"/>
    </xf>
    <xf numFmtId="0" fontId="29" fillId="8" borderId="7" xfId="0" applyFont="1" applyFill="1" applyBorder="1" applyAlignment="1">
      <alignment horizontal="left" vertical="center" wrapText="1"/>
    </xf>
    <xf numFmtId="0" fontId="29" fillId="0" borderId="7" xfId="0" applyFont="1" applyBorder="1" applyAlignment="1">
      <alignment horizontal="left" vertical="center" wrapText="1"/>
    </xf>
    <xf numFmtId="0" fontId="25" fillId="0" borderId="0" xfId="0" applyFont="1" applyAlignment="1">
      <alignment horizontal="center" vertical="center"/>
    </xf>
    <xf numFmtId="0" fontId="25" fillId="0" borderId="0" xfId="0" applyFont="1" applyAlignment="1" applyProtection="1">
      <alignment horizontal="center" vertical="center" wrapText="1"/>
      <protection locked="0"/>
    </xf>
    <xf numFmtId="0" fontId="28" fillId="0" borderId="4" xfId="0" applyFont="1" applyBorder="1" applyAlignment="1">
      <alignment horizontal="center" vertical="center" wrapText="1"/>
    </xf>
    <xf numFmtId="0" fontId="28" fillId="0" borderId="11" xfId="0" applyFont="1" applyBorder="1" applyAlignment="1">
      <alignment horizontal="center" vertical="center" wrapText="1"/>
    </xf>
    <xf numFmtId="0" fontId="28" fillId="8" borderId="7" xfId="0" applyFont="1" applyFill="1" applyBorder="1" applyAlignment="1">
      <alignment horizontal="center" vertical="center" wrapText="1"/>
    </xf>
    <xf numFmtId="0" fontId="13" fillId="5" borderId="5"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13" fillId="5" borderId="8" xfId="0" applyFont="1" applyFill="1" applyBorder="1" applyAlignment="1">
      <alignment horizontal="left" vertical="center" wrapText="1"/>
    </xf>
    <xf numFmtId="0" fontId="13" fillId="5" borderId="10" xfId="0" applyFont="1" applyFill="1" applyBorder="1" applyAlignment="1">
      <alignment horizontal="left" vertical="center" wrapText="1"/>
    </xf>
    <xf numFmtId="0" fontId="13" fillId="5" borderId="12" xfId="0" applyFont="1" applyFill="1" applyBorder="1" applyAlignment="1">
      <alignment horizontal="left" vertical="center" wrapText="1"/>
    </xf>
    <xf numFmtId="0" fontId="13" fillId="5" borderId="13" xfId="0" applyFont="1" applyFill="1" applyBorder="1" applyAlignment="1">
      <alignment horizontal="left" vertical="center" wrapText="1"/>
    </xf>
    <xf numFmtId="0" fontId="13" fillId="5" borderId="7"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21" fillId="0" borderId="7" xfId="0" applyFont="1" applyBorder="1" applyAlignment="1">
      <alignment horizontal="left" vertical="center" wrapText="1"/>
    </xf>
    <xf numFmtId="3" fontId="6" fillId="7" borderId="4" xfId="1" applyNumberFormat="1" applyFont="1" applyFill="1" applyBorder="1" applyAlignment="1" applyProtection="1">
      <alignment horizontal="center" vertical="center"/>
    </xf>
    <xf numFmtId="3" fontId="6" fillId="7" borderId="9" xfId="1" applyNumberFormat="1" applyFont="1" applyFill="1" applyBorder="1" applyAlignment="1" applyProtection="1">
      <alignment horizontal="center" vertical="center"/>
    </xf>
    <xf numFmtId="3" fontId="6" fillId="7" borderId="11" xfId="1" applyNumberFormat="1" applyFont="1" applyFill="1" applyBorder="1" applyAlignment="1" applyProtection="1">
      <alignment horizontal="center" vertical="center"/>
    </xf>
    <xf numFmtId="0" fontId="10" fillId="8" borderId="7"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23" fillId="4" borderId="7" xfId="0" applyFont="1" applyFill="1" applyBorder="1" applyAlignment="1">
      <alignment horizontal="center" vertical="center" wrapText="1"/>
    </xf>
    <xf numFmtId="3" fontId="3" fillId="0" borderId="4" xfId="1" applyNumberFormat="1" applyFont="1" applyBorder="1" applyAlignment="1" applyProtection="1">
      <alignment horizontal="center" vertical="center"/>
      <protection locked="0"/>
    </xf>
    <xf numFmtId="3" fontId="3" fillId="0" borderId="9" xfId="1" applyNumberFormat="1" applyFont="1" applyBorder="1" applyAlignment="1" applyProtection="1">
      <alignment horizontal="center" vertical="center"/>
      <protection locked="0"/>
    </xf>
    <xf numFmtId="3" fontId="3" fillId="0" borderId="11" xfId="1" applyNumberFormat="1" applyFont="1" applyBorder="1" applyAlignment="1" applyProtection="1">
      <alignment horizontal="center" vertical="center"/>
      <protection locked="0"/>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4" fillId="5" borderId="4" xfId="1" applyNumberFormat="1" applyFont="1" applyFill="1" applyBorder="1" applyAlignment="1" applyProtection="1">
      <alignment horizontal="center" vertical="center"/>
    </xf>
    <xf numFmtId="3" fontId="4" fillId="5" borderId="9" xfId="1" applyNumberFormat="1" applyFont="1" applyFill="1" applyBorder="1" applyAlignment="1" applyProtection="1">
      <alignment horizontal="center" vertical="center"/>
    </xf>
    <xf numFmtId="3" fontId="4" fillId="5" borderId="11" xfId="1" applyNumberFormat="1" applyFont="1" applyFill="1" applyBorder="1" applyAlignment="1" applyProtection="1">
      <alignment horizontal="center" vertical="center"/>
    </xf>
    <xf numFmtId="0" fontId="6" fillId="9" borderId="4" xfId="0" applyFont="1" applyFill="1" applyBorder="1" applyAlignment="1">
      <alignment horizontal="center" vertical="center" wrapText="1"/>
    </xf>
    <xf numFmtId="0" fontId="6" fillId="9" borderId="11" xfId="0" applyFont="1" applyFill="1" applyBorder="1" applyAlignment="1">
      <alignment horizontal="center" vertical="center" wrapText="1"/>
    </xf>
    <xf numFmtId="3" fontId="4" fillId="5" borderId="7" xfId="1" applyNumberFormat="1" applyFont="1" applyFill="1" applyBorder="1" applyAlignment="1" applyProtection="1">
      <alignment horizontal="center" vertical="center"/>
    </xf>
    <xf numFmtId="3" fontId="3" fillId="0" borderId="7" xfId="1" applyNumberFormat="1" applyFont="1" applyBorder="1" applyAlignment="1" applyProtection="1">
      <alignment horizontal="center" vertical="center"/>
      <protection locked="0"/>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0" fontId="5" fillId="2" borderId="4"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1" xfId="0" applyFont="1" applyFill="1" applyBorder="1" applyAlignment="1">
      <alignment horizontal="center" vertical="center" wrapText="1"/>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0" fontId="5" fillId="4" borderId="7"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1" xfId="0" applyFont="1" applyFill="1" applyBorder="1" applyAlignment="1">
      <alignment horizontal="center" vertical="center" wrapText="1"/>
    </xf>
    <xf numFmtId="3" fontId="6" fillId="14" borderId="4" xfId="0" applyNumberFormat="1" applyFont="1" applyFill="1" applyBorder="1" applyAlignment="1">
      <alignment horizontal="center" vertical="center"/>
    </xf>
    <xf numFmtId="3" fontId="6" fillId="14" borderId="9" xfId="0" applyNumberFormat="1" applyFont="1" applyFill="1" applyBorder="1" applyAlignment="1">
      <alignment horizontal="center" vertical="center"/>
    </xf>
    <xf numFmtId="3" fontId="6" fillId="14" borderId="11" xfId="0" applyNumberFormat="1" applyFont="1" applyFill="1" applyBorder="1" applyAlignment="1">
      <alignment horizontal="center" vertical="center"/>
    </xf>
    <xf numFmtId="0" fontId="5" fillId="9" borderId="7" xfId="0" applyFont="1" applyFill="1" applyBorder="1" applyAlignment="1">
      <alignment horizontal="center" vertical="center" wrapText="1"/>
    </xf>
    <xf numFmtId="3" fontId="15" fillId="13" borderId="4" xfId="1" applyNumberFormat="1" applyFont="1" applyFill="1" applyBorder="1" applyAlignment="1" applyProtection="1">
      <alignment horizontal="center" vertical="center"/>
    </xf>
    <xf numFmtId="3" fontId="15" fillId="13" borderId="9" xfId="1" applyNumberFormat="1" applyFont="1" applyFill="1" applyBorder="1" applyAlignment="1" applyProtection="1">
      <alignment horizontal="center" vertical="center"/>
    </xf>
    <xf numFmtId="3" fontId="15" fillId="13" borderId="11" xfId="1" applyNumberFormat="1" applyFont="1" applyFill="1" applyBorder="1" applyAlignment="1" applyProtection="1">
      <alignment horizontal="center" vertical="center"/>
    </xf>
    <xf numFmtId="0" fontId="24" fillId="9" borderId="7"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1" xfId="0" applyFont="1" applyFill="1" applyBorder="1" applyAlignment="1">
      <alignment horizontal="center" vertical="center" wrapText="1"/>
    </xf>
    <xf numFmtId="3" fontId="6" fillId="12" borderId="4" xfId="0" applyNumberFormat="1" applyFont="1" applyFill="1" applyBorder="1" applyAlignment="1">
      <alignment horizontal="center" vertical="center"/>
    </xf>
    <xf numFmtId="3" fontId="6" fillId="12" borderId="9" xfId="0" applyNumberFormat="1" applyFont="1" applyFill="1" applyBorder="1" applyAlignment="1">
      <alignment horizontal="center" vertical="center"/>
    </xf>
    <xf numFmtId="3" fontId="6" fillId="12" borderId="11" xfId="0" applyNumberFormat="1" applyFont="1" applyFill="1" applyBorder="1" applyAlignment="1">
      <alignment horizontal="center" vertical="center"/>
    </xf>
    <xf numFmtId="3" fontId="14" fillId="0" borderId="4" xfId="1" applyNumberFormat="1" applyFont="1" applyBorder="1" applyAlignment="1" applyProtection="1">
      <alignment horizontal="center" vertical="center"/>
      <protection locked="0"/>
    </xf>
    <xf numFmtId="3" fontId="14" fillId="0" borderId="9" xfId="1" applyNumberFormat="1" applyFont="1" applyBorder="1" applyAlignment="1" applyProtection="1">
      <alignment horizontal="center" vertical="center"/>
      <protection locked="0"/>
    </xf>
    <xf numFmtId="3" fontId="14" fillId="0" borderId="11" xfId="1" applyNumberFormat="1" applyFont="1" applyBorder="1" applyAlignment="1" applyProtection="1">
      <alignment horizontal="center" vertical="center"/>
      <protection locked="0"/>
    </xf>
    <xf numFmtId="165" fontId="5" fillId="2" borderId="4" xfId="0" applyNumberFormat="1" applyFont="1" applyFill="1" applyBorder="1" applyAlignment="1">
      <alignment horizontal="center" vertical="center" wrapText="1"/>
    </xf>
    <xf numFmtId="165" fontId="5" fillId="2" borderId="9" xfId="0" applyNumberFormat="1" applyFont="1" applyFill="1" applyBorder="1" applyAlignment="1">
      <alignment horizontal="center" vertical="center" wrapText="1"/>
    </xf>
    <xf numFmtId="165" fontId="5" fillId="2" borderId="11"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11" xfId="0" applyFont="1" applyFill="1" applyBorder="1" applyAlignment="1">
      <alignment horizontal="center" vertical="center" wrapText="1"/>
    </xf>
    <xf numFmtId="3" fontId="14" fillId="11" borderId="4" xfId="1" applyNumberFormat="1" applyFont="1" applyFill="1" applyBorder="1" applyAlignment="1" applyProtection="1">
      <alignment horizontal="center" vertical="center"/>
      <protection locked="0"/>
    </xf>
    <xf numFmtId="3" fontId="14" fillId="11" borderId="9" xfId="1" applyNumberFormat="1" applyFont="1" applyFill="1" applyBorder="1" applyAlignment="1" applyProtection="1">
      <alignment horizontal="center" vertical="center"/>
      <protection locked="0"/>
    </xf>
    <xf numFmtId="3" fontId="14" fillId="11" borderId="11" xfId="1" applyNumberFormat="1" applyFont="1" applyFill="1" applyBorder="1" applyAlignment="1" applyProtection="1">
      <alignment horizontal="center" vertical="center"/>
      <protection locked="0"/>
    </xf>
    <xf numFmtId="3" fontId="14" fillId="11" borderId="4" xfId="1" applyNumberFormat="1" applyFont="1" applyFill="1" applyBorder="1" applyAlignment="1" applyProtection="1">
      <alignment horizontal="center" vertical="center" wrapText="1"/>
      <protection locked="0"/>
    </xf>
    <xf numFmtId="3" fontId="14" fillId="11" borderId="9" xfId="1" applyNumberFormat="1" applyFont="1" applyFill="1" applyBorder="1" applyAlignment="1" applyProtection="1">
      <alignment horizontal="center" vertical="center" wrapText="1"/>
      <protection locked="0"/>
    </xf>
    <xf numFmtId="3" fontId="14" fillId="11" borderId="11" xfId="1" applyNumberFormat="1" applyFont="1" applyFill="1" applyBorder="1" applyAlignment="1" applyProtection="1">
      <alignment horizontal="center" vertical="center" wrapText="1"/>
      <protection locked="0"/>
    </xf>
    <xf numFmtId="0" fontId="5" fillId="9" borderId="4"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4" fillId="0" borderId="7" xfId="0" applyFont="1" applyBorder="1" applyAlignment="1">
      <alignment horizontal="center" vertical="center"/>
    </xf>
    <xf numFmtId="3" fontId="14" fillId="0" borderId="4" xfId="1" applyNumberFormat="1" applyFont="1" applyBorder="1" applyAlignment="1" applyProtection="1">
      <alignment horizontal="center" vertical="center" wrapText="1"/>
      <protection locked="0"/>
    </xf>
    <xf numFmtId="3" fontId="14" fillId="0" borderId="9" xfId="1" applyNumberFormat="1" applyFont="1" applyBorder="1" applyAlignment="1" applyProtection="1">
      <alignment horizontal="center" vertical="center" wrapText="1"/>
      <protection locked="0"/>
    </xf>
    <xf numFmtId="3" fontId="14" fillId="0" borderId="11" xfId="1" applyNumberFormat="1" applyFont="1" applyBorder="1" applyAlignment="1" applyProtection="1">
      <alignment horizontal="center" vertical="center" wrapText="1"/>
      <protection locked="0"/>
    </xf>
    <xf numFmtId="0" fontId="9" fillId="5" borderId="7" xfId="0" applyFont="1" applyFill="1" applyBorder="1" applyAlignment="1">
      <alignment horizontal="left" vertical="center"/>
    </xf>
    <xf numFmtId="0" fontId="4" fillId="4" borderId="7" xfId="0" applyFont="1" applyFill="1" applyBorder="1" applyAlignment="1">
      <alignment horizontal="center" vertical="center"/>
    </xf>
    <xf numFmtId="0" fontId="4" fillId="9"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9" fillId="5" borderId="7" xfId="0" applyFont="1" applyFill="1" applyBorder="1" applyAlignment="1">
      <alignment horizontal="left" vertical="center" wrapText="1"/>
    </xf>
    <xf numFmtId="0" fontId="4" fillId="0" borderId="4"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20" fillId="17"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20" fillId="17" borderId="4"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3" fontId="14" fillId="0" borderId="4" xfId="1" applyNumberFormat="1" applyFont="1" applyBorder="1" applyAlignment="1" applyProtection="1">
      <alignment horizontal="center" vertical="center"/>
    </xf>
    <xf numFmtId="3" fontId="14" fillId="0" borderId="9" xfId="1" applyNumberFormat="1" applyFont="1" applyBorder="1" applyAlignment="1" applyProtection="1">
      <alignment horizontal="center" vertical="center"/>
    </xf>
    <xf numFmtId="3" fontId="14" fillId="0" borderId="11" xfId="1" applyNumberFormat="1" applyFont="1" applyBorder="1" applyAlignment="1" applyProtection="1">
      <alignment horizontal="center" vertical="center"/>
    </xf>
    <xf numFmtId="3" fontId="14" fillId="0" borderId="4" xfId="1" applyNumberFormat="1" applyFont="1" applyBorder="1" applyAlignment="1" applyProtection="1">
      <alignment horizontal="center" vertical="center" wrapText="1"/>
    </xf>
    <xf numFmtId="3" fontId="14" fillId="0" borderId="9" xfId="1" applyNumberFormat="1" applyFont="1" applyBorder="1" applyAlignment="1" applyProtection="1">
      <alignment horizontal="center" vertical="center" wrapText="1"/>
    </xf>
    <xf numFmtId="3" fontId="14" fillId="0" borderId="11" xfId="1" applyNumberFormat="1" applyFont="1" applyBorder="1" applyAlignment="1" applyProtection="1">
      <alignment horizontal="center" vertical="center" wrapText="1"/>
    </xf>
  </cellXfs>
  <cellStyles count="3">
    <cellStyle name="Millares" xfId="1" builtinId="3"/>
    <cellStyle name="Millares 8" xfId="2" xr:uid="{00000000-0005-0000-0000-000031000000}"/>
    <cellStyle name="Normal" xfId="0" builtinId="0"/>
  </cellStyles>
  <dxfs count="1992">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3030" y="52705"/>
          <a:ext cx="696595"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41715" y="19050"/>
          <a:ext cx="643890"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4300" y="9462770"/>
          <a:ext cx="703580"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8648700" y="9424670"/>
          <a:ext cx="636905"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M168" sqref="M168:M172"/>
    </sheetView>
  </sheetViews>
  <sheetFormatPr baseColWidth="10" defaultColWidth="11" defaultRowHeight="13.5"/>
  <cols>
    <col min="1" max="1" width="6.75" style="82" customWidth="1"/>
    <col min="2" max="2" width="48.5" style="83" customWidth="1"/>
    <col min="3" max="3" width="79.125" style="84" customWidth="1"/>
    <col min="4" max="4" width="58.75" customWidth="1"/>
  </cols>
  <sheetData>
    <row r="2" spans="1:3" ht="15">
      <c r="A2" s="103" t="s">
        <v>0</v>
      </c>
      <c r="B2" s="103"/>
      <c r="C2" s="103"/>
    </row>
    <row r="3" spans="1:3" ht="15">
      <c r="A3" s="103" t="s">
        <v>1</v>
      </c>
      <c r="B3" s="103"/>
      <c r="C3" s="103"/>
    </row>
    <row r="5" spans="1:3">
      <c r="A5" s="85"/>
      <c r="B5" s="86" t="s">
        <v>2</v>
      </c>
      <c r="C5" s="87" t="s">
        <v>3</v>
      </c>
    </row>
    <row r="6" spans="1:3" ht="33" customHeight="1">
      <c r="A6" s="105">
        <v>1</v>
      </c>
      <c r="B6" s="88" t="s">
        <v>4</v>
      </c>
      <c r="C6" s="89" t="s">
        <v>5</v>
      </c>
    </row>
    <row r="7" spans="1:3" ht="33" customHeight="1">
      <c r="A7" s="106"/>
      <c r="B7" s="88" t="s">
        <v>6</v>
      </c>
      <c r="C7" s="89" t="s">
        <v>7</v>
      </c>
    </row>
    <row r="8" spans="1:3" ht="14.25">
      <c r="A8" s="107">
        <v>2</v>
      </c>
      <c r="B8" s="101" t="s">
        <v>8</v>
      </c>
      <c r="C8" s="92" t="s">
        <v>9</v>
      </c>
    </row>
    <row r="9" spans="1:3" ht="14.25">
      <c r="A9" s="107"/>
      <c r="B9" s="101"/>
      <c r="C9" s="92" t="s">
        <v>10</v>
      </c>
    </row>
    <row r="10" spans="1:3" ht="14.25">
      <c r="A10" s="107"/>
      <c r="B10" s="101"/>
      <c r="C10" s="92" t="s">
        <v>11</v>
      </c>
    </row>
    <row r="11" spans="1:3" ht="61.5" customHeight="1">
      <c r="A11" s="93">
        <v>3</v>
      </c>
      <c r="B11" s="88" t="s">
        <v>12</v>
      </c>
      <c r="C11" s="89" t="s">
        <v>13</v>
      </c>
    </row>
    <row r="12" spans="1:3" ht="17.25" customHeight="1">
      <c r="A12" s="107">
        <v>4</v>
      </c>
      <c r="B12" s="101" t="s">
        <v>14</v>
      </c>
      <c r="C12" s="92" t="s">
        <v>15</v>
      </c>
    </row>
    <row r="13" spans="1:3" ht="31.5" customHeight="1">
      <c r="A13" s="107"/>
      <c r="B13" s="101"/>
      <c r="C13" s="92" t="s">
        <v>16</v>
      </c>
    </row>
    <row r="14" spans="1:3" ht="14.45" customHeight="1">
      <c r="A14" s="100">
        <v>5</v>
      </c>
      <c r="B14" s="102" t="s">
        <v>17</v>
      </c>
      <c r="C14" s="89" t="s">
        <v>18</v>
      </c>
    </row>
    <row r="15" spans="1:3" ht="14.45" customHeight="1">
      <c r="A15" s="100"/>
      <c r="B15" s="102"/>
      <c r="C15" s="89" t="s">
        <v>19</v>
      </c>
    </row>
    <row r="16" spans="1:3" ht="14.45" customHeight="1">
      <c r="A16" s="100"/>
      <c r="B16" s="102"/>
      <c r="C16" s="89" t="s">
        <v>20</v>
      </c>
    </row>
    <row r="17" spans="1:4" ht="14.45" customHeight="1">
      <c r="A17" s="100"/>
      <c r="B17" s="102"/>
      <c r="C17" s="89" t="s">
        <v>21</v>
      </c>
    </row>
    <row r="18" spans="1:4" ht="14.45" customHeight="1">
      <c r="A18" s="100"/>
      <c r="B18" s="102"/>
      <c r="C18" s="94" t="s">
        <v>22</v>
      </c>
    </row>
    <row r="19" spans="1:4" ht="14.45" customHeight="1">
      <c r="A19" s="100"/>
      <c r="B19" s="102"/>
      <c r="C19" s="89" t="s">
        <v>23</v>
      </c>
    </row>
    <row r="20" spans="1:4" ht="14.45" customHeight="1">
      <c r="A20" s="100"/>
      <c r="B20" s="102"/>
      <c r="C20" s="89" t="s">
        <v>24</v>
      </c>
    </row>
    <row r="21" spans="1:4" ht="14.45" customHeight="1">
      <c r="A21" s="107">
        <v>6</v>
      </c>
      <c r="B21" s="101" t="s">
        <v>25</v>
      </c>
      <c r="C21" s="92" t="s">
        <v>26</v>
      </c>
    </row>
    <row r="22" spans="1:4" ht="14.45" customHeight="1">
      <c r="A22" s="107"/>
      <c r="B22" s="101"/>
      <c r="C22" s="92" t="s">
        <v>27</v>
      </c>
    </row>
    <row r="23" spans="1:4" ht="14.45" customHeight="1">
      <c r="A23" s="107"/>
      <c r="B23" s="101"/>
      <c r="C23" s="92" t="s">
        <v>28</v>
      </c>
    </row>
    <row r="24" spans="1:4" ht="28.5">
      <c r="A24" s="107"/>
      <c r="B24" s="101"/>
      <c r="C24" s="92" t="s">
        <v>29</v>
      </c>
    </row>
    <row r="25" spans="1:4" ht="29.25" customHeight="1">
      <c r="A25" s="100">
        <v>7</v>
      </c>
      <c r="B25" s="102" t="s">
        <v>30</v>
      </c>
      <c r="C25" s="89" t="s">
        <v>31</v>
      </c>
    </row>
    <row r="26" spans="1:4" ht="14.45" customHeight="1">
      <c r="A26" s="100"/>
      <c r="B26" s="102"/>
      <c r="C26" s="89" t="s">
        <v>32</v>
      </c>
    </row>
    <row r="27" spans="1:4" ht="14.45" customHeight="1">
      <c r="A27" s="100"/>
      <c r="B27" s="102"/>
      <c r="C27" s="89" t="s">
        <v>33</v>
      </c>
    </row>
    <row r="28" spans="1:4" ht="14.45" customHeight="1">
      <c r="A28" s="100"/>
      <c r="B28" s="102"/>
      <c r="C28" s="94" t="s">
        <v>34</v>
      </c>
    </row>
    <row r="29" spans="1:4" ht="20.25" customHeight="1">
      <c r="A29" s="90">
        <v>8</v>
      </c>
      <c r="B29" s="91" t="s">
        <v>35</v>
      </c>
      <c r="C29" s="92" t="s">
        <v>36</v>
      </c>
    </row>
    <row r="30" spans="1:4" ht="14.25" customHeight="1">
      <c r="A30" s="100">
        <v>9</v>
      </c>
      <c r="B30" s="102" t="s">
        <v>37</v>
      </c>
      <c r="C30" s="89" t="s">
        <v>38</v>
      </c>
    </row>
    <row r="31" spans="1:4" ht="14.25" customHeight="1">
      <c r="A31" s="100"/>
      <c r="B31" s="102"/>
      <c r="C31" s="94" t="s">
        <v>39</v>
      </c>
    </row>
    <row r="32" spans="1:4" ht="45" customHeight="1">
      <c r="A32" s="107">
        <v>10</v>
      </c>
      <c r="B32" s="101" t="s">
        <v>40</v>
      </c>
      <c r="C32" s="92" t="s">
        <v>41</v>
      </c>
      <c r="D32" s="95"/>
    </row>
    <row r="33" spans="1:3" ht="30.75" customHeight="1">
      <c r="A33" s="107"/>
      <c r="B33" s="101"/>
      <c r="C33" s="92" t="s">
        <v>42</v>
      </c>
    </row>
    <row r="34" spans="1:3" ht="14.25">
      <c r="A34" s="100">
        <v>11</v>
      </c>
      <c r="B34" s="102" t="s">
        <v>43</v>
      </c>
      <c r="C34" s="89" t="s">
        <v>44</v>
      </c>
    </row>
    <row r="35" spans="1:3" ht="14.25">
      <c r="A35" s="100"/>
      <c r="B35" s="102"/>
      <c r="C35" s="89" t="s">
        <v>45</v>
      </c>
    </row>
    <row r="36" spans="1:3" ht="17.25" customHeight="1">
      <c r="A36" s="100"/>
      <c r="B36" s="102"/>
      <c r="C36" s="89" t="s">
        <v>46</v>
      </c>
    </row>
    <row r="39" spans="1:3" ht="93" customHeight="1">
      <c r="A39" s="104" t="s">
        <v>47</v>
      </c>
      <c r="B39" s="104"/>
      <c r="C39" s="104"/>
    </row>
    <row r="40" spans="1:3" ht="15">
      <c r="A40" s="103" t="s">
        <v>1</v>
      </c>
      <c r="B40" s="103"/>
      <c r="C40" s="103"/>
    </row>
    <row r="42" spans="1:3">
      <c r="A42" s="85" t="s">
        <v>48</v>
      </c>
      <c r="B42" s="86" t="s">
        <v>2</v>
      </c>
      <c r="C42" s="87" t="s">
        <v>3</v>
      </c>
    </row>
    <row r="43" spans="1:3" ht="27">
      <c r="A43" s="93">
        <f>+[1]Hoja1!$C$3</f>
        <v>1</v>
      </c>
      <c r="B43" s="88" t="s">
        <v>49</v>
      </c>
      <c r="C43" s="96" t="s">
        <v>50</v>
      </c>
    </row>
    <row r="44" spans="1:3" ht="19.5" customHeight="1">
      <c r="A44" s="90">
        <f>+[1]Hoja1!$C4</f>
        <v>2</v>
      </c>
      <c r="B44" s="91" t="s">
        <v>51</v>
      </c>
      <c r="C44" s="97" t="s">
        <v>52</v>
      </c>
    </row>
    <row r="45" spans="1:3" ht="59.25" customHeight="1">
      <c r="A45" s="93">
        <f>+[1]Hoja1!$C5</f>
        <v>3</v>
      </c>
      <c r="B45" s="88" t="s">
        <v>53</v>
      </c>
      <c r="C45" s="98" t="s">
        <v>54</v>
      </c>
    </row>
    <row r="46" spans="1:3" ht="75.75" customHeight="1">
      <c r="A46" s="90">
        <f>+[1]Hoja1!$C6</f>
        <v>4</v>
      </c>
      <c r="B46" s="91" t="s">
        <v>55</v>
      </c>
      <c r="C46" s="97" t="s">
        <v>56</v>
      </c>
    </row>
    <row r="47" spans="1:3" ht="45.75" customHeight="1">
      <c r="A47" s="93">
        <f>+[1]Hoja1!$C7</f>
        <v>5</v>
      </c>
      <c r="B47" s="88" t="s">
        <v>57</v>
      </c>
      <c r="C47" s="98" t="s">
        <v>58</v>
      </c>
    </row>
    <row r="48" spans="1:3" ht="28.5">
      <c r="A48" s="90">
        <f>+[1]Hoja1!$C8</f>
        <v>6</v>
      </c>
      <c r="B48" s="91" t="s">
        <v>59</v>
      </c>
      <c r="C48" s="97" t="s">
        <v>60</v>
      </c>
    </row>
    <row r="49" spans="1:3" ht="49.5" customHeight="1">
      <c r="A49" s="93">
        <f>+[1]Hoja1!$C9</f>
        <v>7</v>
      </c>
      <c r="B49" s="88" t="s">
        <v>61</v>
      </c>
      <c r="C49" s="98" t="s">
        <v>62</v>
      </c>
    </row>
    <row r="50" spans="1:3" ht="31.5" customHeight="1">
      <c r="A50" s="90">
        <f>+[1]Hoja1!$C10</f>
        <v>8</v>
      </c>
      <c r="B50" s="91" t="s">
        <v>63</v>
      </c>
      <c r="C50" s="97" t="s">
        <v>64</v>
      </c>
    </row>
    <row r="51" spans="1:3" ht="33" customHeight="1">
      <c r="A51" s="93">
        <f>+[1]Hoja1!$C11</f>
        <v>9</v>
      </c>
      <c r="B51" s="88" t="s">
        <v>65</v>
      </c>
      <c r="C51" s="98" t="s">
        <v>66</v>
      </c>
    </row>
    <row r="52" spans="1:3" ht="58.5" customHeight="1">
      <c r="A52" s="90">
        <f>+[1]Hoja1!$C12</f>
        <v>10</v>
      </c>
      <c r="B52" s="91" t="s">
        <v>67</v>
      </c>
      <c r="C52" s="97" t="s">
        <v>68</v>
      </c>
    </row>
    <row r="53" spans="1:3" ht="33" customHeight="1">
      <c r="A53" s="100">
        <v>11</v>
      </c>
      <c r="B53" s="102" t="s">
        <v>40</v>
      </c>
      <c r="C53" s="89" t="s">
        <v>69</v>
      </c>
    </row>
    <row r="54" spans="1:3" ht="33" customHeight="1">
      <c r="A54" s="100"/>
      <c r="B54" s="102"/>
      <c r="C54" s="89" t="s">
        <v>70</v>
      </c>
    </row>
    <row r="55" spans="1:3" ht="14.25">
      <c r="A55" s="90">
        <v>12</v>
      </c>
      <c r="B55" s="91" t="s">
        <v>71</v>
      </c>
      <c r="C55" s="97" t="s">
        <v>72</v>
      </c>
    </row>
    <row r="56" spans="1:3" ht="28.5">
      <c r="A56" s="93">
        <v>13</v>
      </c>
      <c r="B56" s="88" t="s">
        <v>73</v>
      </c>
      <c r="C56" s="98" t="s">
        <v>74</v>
      </c>
    </row>
    <row r="57" spans="1:3" ht="28.5">
      <c r="A57" s="90">
        <v>14</v>
      </c>
      <c r="B57" s="91" t="s">
        <v>75</v>
      </c>
      <c r="C57" s="97" t="s">
        <v>76</v>
      </c>
    </row>
  </sheetData>
  <mergeCells count="23">
    <mergeCell ref="A2:C2"/>
    <mergeCell ref="A3:C3"/>
    <mergeCell ref="A39:C39"/>
    <mergeCell ref="A40:C40"/>
    <mergeCell ref="A6:A7"/>
    <mergeCell ref="A8:A10"/>
    <mergeCell ref="A12:A13"/>
    <mergeCell ref="A14:A20"/>
    <mergeCell ref="A21:A24"/>
    <mergeCell ref="A25:A28"/>
    <mergeCell ref="A30:A31"/>
    <mergeCell ref="A32:A33"/>
    <mergeCell ref="A34:A36"/>
    <mergeCell ref="A53:A54"/>
    <mergeCell ref="B8:B10"/>
    <mergeCell ref="B12:B13"/>
    <mergeCell ref="B14:B20"/>
    <mergeCell ref="B21:B24"/>
    <mergeCell ref="B25:B28"/>
    <mergeCell ref="B30:B31"/>
    <mergeCell ref="B32:B33"/>
    <mergeCell ref="B34:B36"/>
    <mergeCell ref="B53:B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80" zoomScaleNormal="80" workbookViewId="0">
      <pane xSplit="13" ySplit="5" topLeftCell="N155" activePane="bottomRight" state="frozen"/>
      <selection pane="topRight"/>
      <selection pane="bottomLeft"/>
      <selection pane="bottomRight" activeCell="D162" sqref="D162:D167"/>
    </sheetView>
  </sheetViews>
  <sheetFormatPr baseColWidth="10" defaultColWidth="10.875" defaultRowHeight="13.5"/>
  <cols>
    <col min="1" max="12" width="10.875" style="1"/>
    <col min="13" max="13" width="16.125" style="1" customWidth="1"/>
    <col min="14" max="16384" width="10.875" style="1"/>
  </cols>
  <sheetData>
    <row r="1" spans="1:43" ht="45.75">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178">
        <v>390</v>
      </c>
      <c r="E6" s="191"/>
      <c r="F6" s="178">
        <v>49</v>
      </c>
      <c r="G6" s="178"/>
      <c r="H6" s="178"/>
      <c r="I6" s="178"/>
      <c r="J6" s="175">
        <f>+F6+G6</f>
        <v>49</v>
      </c>
      <c r="K6" s="168">
        <f>+AO6</f>
        <v>251</v>
      </c>
      <c r="L6" s="164">
        <f>+J6+K6</f>
        <v>300</v>
      </c>
      <c r="M6" s="157">
        <f>+(D6+E6)-(L6)+H6-I6</f>
        <v>90</v>
      </c>
      <c r="N6" s="18">
        <v>90</v>
      </c>
      <c r="O6" s="19" t="s">
        <v>111</v>
      </c>
      <c r="P6" s="19"/>
      <c r="Q6" s="20" t="s">
        <v>112</v>
      </c>
      <c r="R6" s="21" t="str">
        <f ca="1">IF(Q6=0," ",IFERROR(IF(DATEDIF(TODAY(),Q6,"M")&lt;=5,"ROJO",IF(DATEDIF(TODAY(),Q6,"M")&gt;=12,"VERDE",IF(AND(DATEDIF(TODAY(),Q6,"M")&gt;=6,DATEDIF(TODAY(),Q6,"M")&lt;=11),"AMARILLO"))),S6))</f>
        <v>NO VENCIDO</v>
      </c>
      <c r="S6" s="21" t="str">
        <f>IF(Q6=0," ",IF(Q6&lt;=$N$5,"VENCIDO","NO VENCIDO"))</f>
        <v>NO VENCIDO</v>
      </c>
      <c r="T6" s="22"/>
      <c r="U6" s="23"/>
      <c r="V6" s="23"/>
      <c r="W6" s="24"/>
      <c r="X6" s="24"/>
      <c r="Y6" s="147">
        <f>+AT6</f>
        <v>0</v>
      </c>
      <c r="Z6" s="25"/>
      <c r="AA6" s="6"/>
      <c r="AB6" s="146">
        <v>115</v>
      </c>
      <c r="AC6" s="146">
        <v>136</v>
      </c>
      <c r="AD6" s="145">
        <f>+AB6+AC6</f>
        <v>251</v>
      </c>
      <c r="AE6" s="130"/>
      <c r="AF6" s="130"/>
      <c r="AG6" s="130"/>
      <c r="AH6" s="130"/>
      <c r="AI6" s="130"/>
      <c r="AJ6" s="130"/>
      <c r="AK6" s="130"/>
      <c r="AL6" s="130"/>
      <c r="AM6" s="130"/>
      <c r="AN6" s="130"/>
      <c r="AO6" s="123">
        <f>SUM(AD6:AN10)</f>
        <v>251</v>
      </c>
      <c r="AP6" s="28"/>
      <c r="AQ6" s="5"/>
    </row>
    <row r="7" spans="1:43" ht="16.5">
      <c r="A7" s="210"/>
      <c r="B7" s="110"/>
      <c r="C7" s="111"/>
      <c r="D7" s="179"/>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179"/>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179"/>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179"/>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180"/>
      <c r="E11" s="193"/>
      <c r="F11" s="180"/>
      <c r="G11" s="180"/>
      <c r="H11" s="180"/>
      <c r="I11" s="180"/>
      <c r="J11" s="177"/>
      <c r="K11" s="170"/>
      <c r="L11" s="166"/>
      <c r="M11" s="32" t="b">
        <f>M6=N11</f>
        <v>1</v>
      </c>
      <c r="N11" s="33">
        <f>SUM(N6:N10)</f>
        <v>90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178">
        <v>160</v>
      </c>
      <c r="E12" s="191"/>
      <c r="F12" s="178">
        <v>42</v>
      </c>
      <c r="G12" s="178"/>
      <c r="H12" s="178"/>
      <c r="I12" s="178"/>
      <c r="J12" s="175">
        <f>+F12+G12</f>
        <v>42</v>
      </c>
      <c r="K12" s="168">
        <f>+AO12</f>
        <v>0</v>
      </c>
      <c r="L12" s="164">
        <f>+J12+K12</f>
        <v>42</v>
      </c>
      <c r="M12" s="157">
        <f>+(D12+E12)-(L12)+H12-I12</f>
        <v>118</v>
      </c>
      <c r="N12" s="18">
        <v>118</v>
      </c>
      <c r="O12" s="19" t="s">
        <v>115</v>
      </c>
      <c r="P12" s="19"/>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30"/>
      <c r="AG12" s="130"/>
      <c r="AH12" s="130"/>
      <c r="AI12" s="130"/>
      <c r="AJ12" s="130"/>
      <c r="AK12" s="130"/>
      <c r="AL12" s="130"/>
      <c r="AM12" s="130"/>
      <c r="AN12" s="130"/>
      <c r="AO12" s="123">
        <f>SUM(AD12:AN16)</f>
        <v>0</v>
      </c>
      <c r="AP12" s="28"/>
      <c r="AQ12" s="5"/>
    </row>
    <row r="13" spans="1:43" ht="14.45" customHeight="1">
      <c r="A13" s="210"/>
      <c r="B13" s="110"/>
      <c r="C13" s="111"/>
      <c r="D13" s="179"/>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31"/>
      <c r="AG13" s="131"/>
      <c r="AH13" s="131"/>
      <c r="AI13" s="131"/>
      <c r="AJ13" s="131"/>
      <c r="AK13" s="131"/>
      <c r="AL13" s="131"/>
      <c r="AM13" s="131"/>
      <c r="AN13" s="131"/>
      <c r="AO13" s="124"/>
      <c r="AP13" s="28"/>
      <c r="AQ13" s="5"/>
    </row>
    <row r="14" spans="1:43" ht="14.45" customHeight="1">
      <c r="A14" s="210"/>
      <c r="B14" s="110"/>
      <c r="C14" s="111"/>
      <c r="D14" s="179"/>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31"/>
      <c r="AG14" s="131"/>
      <c r="AH14" s="131"/>
      <c r="AI14" s="131"/>
      <c r="AJ14" s="131"/>
      <c r="AK14" s="131"/>
      <c r="AL14" s="131"/>
      <c r="AM14" s="131"/>
      <c r="AN14" s="131"/>
      <c r="AO14" s="124"/>
      <c r="AP14" s="28"/>
      <c r="AQ14" s="5"/>
    </row>
    <row r="15" spans="1:43" ht="14.45" customHeight="1">
      <c r="A15" s="210"/>
      <c r="B15" s="110"/>
      <c r="C15" s="111"/>
      <c r="D15" s="179"/>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31"/>
      <c r="AG15" s="131"/>
      <c r="AH15" s="131"/>
      <c r="AI15" s="131"/>
      <c r="AJ15" s="131"/>
      <c r="AK15" s="131"/>
      <c r="AL15" s="131"/>
      <c r="AM15" s="131"/>
      <c r="AN15" s="131"/>
      <c r="AO15" s="124"/>
      <c r="AP15" s="28"/>
      <c r="AQ15" s="5"/>
    </row>
    <row r="16" spans="1:43" ht="14.45" customHeight="1">
      <c r="A16" s="210"/>
      <c r="B16" s="110"/>
      <c r="C16" s="111"/>
      <c r="D16" s="179"/>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32"/>
      <c r="AG16" s="132"/>
      <c r="AH16" s="132"/>
      <c r="AI16" s="132"/>
      <c r="AJ16" s="132"/>
      <c r="AK16" s="132"/>
      <c r="AL16" s="132"/>
      <c r="AM16" s="132"/>
      <c r="AN16" s="132"/>
      <c r="AO16" s="125"/>
      <c r="AP16" s="28"/>
      <c r="AQ16" s="5"/>
    </row>
    <row r="17" spans="1:43" ht="16.5">
      <c r="A17" s="211"/>
      <c r="B17" s="112"/>
      <c r="C17" s="113"/>
      <c r="D17" s="180"/>
      <c r="E17" s="193"/>
      <c r="F17" s="180"/>
      <c r="G17" s="180"/>
      <c r="H17" s="180"/>
      <c r="I17" s="180"/>
      <c r="J17" s="177"/>
      <c r="K17" s="170"/>
      <c r="L17" s="166"/>
      <c r="M17" s="32" t="b">
        <f>M12=N17</f>
        <v>1</v>
      </c>
      <c r="N17" s="33">
        <f>SUM(N12:N16)</f>
        <v>118</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178">
        <v>21</v>
      </c>
      <c r="E18" s="191"/>
      <c r="F18" s="178">
        <v>5</v>
      </c>
      <c r="G18" s="178"/>
      <c r="H18" s="178"/>
      <c r="I18" s="178"/>
      <c r="J18" s="175">
        <f>+F18+G18</f>
        <v>5</v>
      </c>
      <c r="K18" s="168">
        <f>+AO18</f>
        <v>0</v>
      </c>
      <c r="L18" s="164">
        <f>+J18+K18</f>
        <v>5</v>
      </c>
      <c r="M18" s="157">
        <f>+(D18+E18)-(L18)+H18-I18</f>
        <v>16</v>
      </c>
      <c r="N18" s="18">
        <v>16</v>
      </c>
      <c r="O18" s="19" t="s">
        <v>117</v>
      </c>
      <c r="P18" s="19"/>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30"/>
      <c r="AF18" s="130"/>
      <c r="AG18" s="130"/>
      <c r="AH18" s="130"/>
      <c r="AI18" s="130"/>
      <c r="AJ18" s="130"/>
      <c r="AK18" s="130"/>
      <c r="AL18" s="130"/>
      <c r="AM18" s="130"/>
      <c r="AN18" s="130"/>
      <c r="AO18" s="123">
        <f>SUM(AD18:AN22)</f>
        <v>0</v>
      </c>
      <c r="AP18" s="28"/>
      <c r="AQ18" s="5"/>
    </row>
    <row r="19" spans="1:43" ht="14.45" customHeight="1">
      <c r="A19" s="210"/>
      <c r="B19" s="110"/>
      <c r="C19" s="111"/>
      <c r="D19" s="179"/>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31"/>
      <c r="AF19" s="131"/>
      <c r="AG19" s="131"/>
      <c r="AH19" s="131"/>
      <c r="AI19" s="131"/>
      <c r="AJ19" s="131"/>
      <c r="AK19" s="131"/>
      <c r="AL19" s="131"/>
      <c r="AM19" s="131"/>
      <c r="AN19" s="131"/>
      <c r="AO19" s="124"/>
      <c r="AP19" s="28"/>
      <c r="AQ19" s="5"/>
    </row>
    <row r="20" spans="1:43" ht="14.45" customHeight="1">
      <c r="A20" s="210"/>
      <c r="B20" s="110"/>
      <c r="C20" s="111"/>
      <c r="D20" s="179"/>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31"/>
      <c r="AF20" s="131"/>
      <c r="AG20" s="131"/>
      <c r="AH20" s="131"/>
      <c r="AI20" s="131"/>
      <c r="AJ20" s="131"/>
      <c r="AK20" s="131"/>
      <c r="AL20" s="131"/>
      <c r="AM20" s="131"/>
      <c r="AN20" s="131"/>
      <c r="AO20" s="124"/>
      <c r="AP20" s="28"/>
      <c r="AQ20" s="5"/>
    </row>
    <row r="21" spans="1:43" ht="14.45" customHeight="1">
      <c r="A21" s="210"/>
      <c r="B21" s="110"/>
      <c r="C21" s="111"/>
      <c r="D21" s="179"/>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31"/>
      <c r="AF21" s="131"/>
      <c r="AG21" s="131"/>
      <c r="AH21" s="131"/>
      <c r="AI21" s="131"/>
      <c r="AJ21" s="131"/>
      <c r="AK21" s="131"/>
      <c r="AL21" s="131"/>
      <c r="AM21" s="131"/>
      <c r="AN21" s="131"/>
      <c r="AO21" s="124"/>
      <c r="AP21" s="28"/>
      <c r="AQ21" s="5"/>
    </row>
    <row r="22" spans="1:43" ht="14.45" customHeight="1">
      <c r="A22" s="210"/>
      <c r="B22" s="110"/>
      <c r="C22" s="111"/>
      <c r="D22" s="179"/>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32"/>
      <c r="AF22" s="132"/>
      <c r="AG22" s="132"/>
      <c r="AH22" s="132"/>
      <c r="AI22" s="132"/>
      <c r="AJ22" s="132"/>
      <c r="AK22" s="132"/>
      <c r="AL22" s="132"/>
      <c r="AM22" s="132"/>
      <c r="AN22" s="132"/>
      <c r="AO22" s="125"/>
      <c r="AP22" s="28"/>
      <c r="AQ22" s="5"/>
    </row>
    <row r="23" spans="1:43" ht="16.5">
      <c r="A23" s="211"/>
      <c r="B23" s="112"/>
      <c r="C23" s="113"/>
      <c r="D23" s="180"/>
      <c r="E23" s="193"/>
      <c r="F23" s="180"/>
      <c r="G23" s="180"/>
      <c r="H23" s="180"/>
      <c r="I23" s="180"/>
      <c r="J23" s="177"/>
      <c r="K23" s="170"/>
      <c r="L23" s="166"/>
      <c r="M23" s="32" t="b">
        <f>M18=N23</f>
        <v>1</v>
      </c>
      <c r="N23" s="33">
        <f>SUM(N18:N22)</f>
        <v>16</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178">
        <v>730</v>
      </c>
      <c r="E24" s="191"/>
      <c r="F24" s="178">
        <v>297</v>
      </c>
      <c r="G24" s="178"/>
      <c r="H24" s="178"/>
      <c r="I24" s="178"/>
      <c r="J24" s="175">
        <f>+F24+G24</f>
        <v>297</v>
      </c>
      <c r="K24" s="168">
        <f>+AO24</f>
        <v>0</v>
      </c>
      <c r="L24" s="164">
        <f>+J24+K24</f>
        <v>297</v>
      </c>
      <c r="M24" s="157">
        <f>+(D24+E24)-(L24)+H24-I24</f>
        <v>433</v>
      </c>
      <c r="N24" s="18">
        <v>433</v>
      </c>
      <c r="O24" s="19" t="s">
        <v>119</v>
      </c>
      <c r="P24" s="19"/>
      <c r="Q24" s="20">
        <v>46521</v>
      </c>
      <c r="R24" s="21" t="str">
        <f ca="1">IF(Q24=0," ",IFERROR(IF(DATEDIF(TODAY(),Q24,"M")&lt;=5,"ROJO",IF(DATEDIF(TODAY(),Q24,"M")&gt;=12,"VERDE",IF(AND(DATEDIF(TODAY(),Q24,"M")&gt;=6,DATEDIF(TODAY(),Q24,"M")&lt;=11),"AMARILLO"))),S24))</f>
        <v>AMARILLO</v>
      </c>
      <c r="S24" s="21" t="str">
        <f>IF(Q24=0," ",IF(Q24&lt;=$N$5,"VENCIDO","NO VENCIDO"))</f>
        <v>NO VENCIDO</v>
      </c>
      <c r="T24" s="22"/>
      <c r="U24" s="23"/>
      <c r="V24" s="23"/>
      <c r="W24" s="24"/>
      <c r="X24" s="24"/>
      <c r="Y24" s="147">
        <f>+AT24</f>
        <v>0</v>
      </c>
      <c r="Z24" s="25"/>
      <c r="AA24" s="6"/>
      <c r="AB24" s="146"/>
      <c r="AC24" s="146"/>
      <c r="AD24" s="145">
        <f>+AB24+AC24</f>
        <v>0</v>
      </c>
      <c r="AE24" s="130"/>
      <c r="AF24" s="130"/>
      <c r="AG24" s="130"/>
      <c r="AH24" s="130"/>
      <c r="AI24" s="130"/>
      <c r="AJ24" s="130"/>
      <c r="AK24" s="130"/>
      <c r="AL24" s="130"/>
      <c r="AM24" s="130"/>
      <c r="AN24" s="130"/>
      <c r="AO24" s="123">
        <f>SUM(AD24:AN28)</f>
        <v>0</v>
      </c>
      <c r="AP24" s="28"/>
      <c r="AQ24" s="5"/>
    </row>
    <row r="25" spans="1:43" ht="14.45" customHeight="1">
      <c r="A25" s="210"/>
      <c r="B25" s="110"/>
      <c r="C25" s="111"/>
      <c r="D25" s="179"/>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31"/>
      <c r="AF25" s="131"/>
      <c r="AG25" s="131"/>
      <c r="AH25" s="131"/>
      <c r="AI25" s="131"/>
      <c r="AJ25" s="131"/>
      <c r="AK25" s="131"/>
      <c r="AL25" s="131"/>
      <c r="AM25" s="131"/>
      <c r="AN25" s="131"/>
      <c r="AO25" s="124"/>
      <c r="AP25" s="28"/>
      <c r="AQ25" s="5"/>
    </row>
    <row r="26" spans="1:43" ht="14.45" customHeight="1">
      <c r="A26" s="210"/>
      <c r="B26" s="110"/>
      <c r="C26" s="111"/>
      <c r="D26" s="179"/>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31"/>
      <c r="AF26" s="131"/>
      <c r="AG26" s="131"/>
      <c r="AH26" s="131"/>
      <c r="AI26" s="131"/>
      <c r="AJ26" s="131"/>
      <c r="AK26" s="131"/>
      <c r="AL26" s="131"/>
      <c r="AM26" s="131"/>
      <c r="AN26" s="131"/>
      <c r="AO26" s="124"/>
      <c r="AP26" s="28"/>
      <c r="AQ26" s="5"/>
    </row>
    <row r="27" spans="1:43" ht="14.45" customHeight="1">
      <c r="A27" s="210"/>
      <c r="B27" s="110"/>
      <c r="C27" s="111"/>
      <c r="D27" s="179"/>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31"/>
      <c r="AF27" s="131"/>
      <c r="AG27" s="131"/>
      <c r="AH27" s="131"/>
      <c r="AI27" s="131"/>
      <c r="AJ27" s="131"/>
      <c r="AK27" s="131"/>
      <c r="AL27" s="131"/>
      <c r="AM27" s="131"/>
      <c r="AN27" s="131"/>
      <c r="AO27" s="124"/>
      <c r="AP27" s="28"/>
      <c r="AQ27" s="5"/>
    </row>
    <row r="28" spans="1:43" ht="14.45" customHeight="1">
      <c r="A28" s="210"/>
      <c r="B28" s="110"/>
      <c r="C28" s="111"/>
      <c r="D28" s="179"/>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32"/>
      <c r="AF28" s="132"/>
      <c r="AG28" s="132"/>
      <c r="AH28" s="132"/>
      <c r="AI28" s="132"/>
      <c r="AJ28" s="132"/>
      <c r="AK28" s="132"/>
      <c r="AL28" s="132"/>
      <c r="AM28" s="132"/>
      <c r="AN28" s="132"/>
      <c r="AO28" s="125"/>
      <c r="AP28" s="28"/>
      <c r="AQ28" s="5"/>
    </row>
    <row r="29" spans="1:43" ht="16.5">
      <c r="A29" s="211"/>
      <c r="B29" s="112"/>
      <c r="C29" s="113"/>
      <c r="D29" s="180"/>
      <c r="E29" s="193"/>
      <c r="F29" s="180"/>
      <c r="G29" s="180"/>
      <c r="H29" s="180"/>
      <c r="I29" s="180"/>
      <c r="J29" s="177"/>
      <c r="K29" s="170"/>
      <c r="L29" s="166"/>
      <c r="M29" s="32" t="b">
        <f>M24=N29</f>
        <v>1</v>
      </c>
      <c r="N29" s="33">
        <f>SUM(N24:N28)</f>
        <v>433</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178">
        <v>670</v>
      </c>
      <c r="E30" s="191"/>
      <c r="F30" s="178">
        <v>249</v>
      </c>
      <c r="G30" s="178"/>
      <c r="H30" s="178"/>
      <c r="I30" s="178"/>
      <c r="J30" s="175">
        <f>+F30+G30</f>
        <v>249</v>
      </c>
      <c r="K30" s="168">
        <f>+AO30</f>
        <v>0</v>
      </c>
      <c r="L30" s="164">
        <f>+J30+K30</f>
        <v>249</v>
      </c>
      <c r="M30" s="157">
        <f>+(D30+E30)-(L30)+H30-I30</f>
        <v>421</v>
      </c>
      <c r="N30" s="18">
        <v>421</v>
      </c>
      <c r="O30" s="19" t="s">
        <v>121</v>
      </c>
      <c r="P30" s="19"/>
      <c r="Q30" s="20">
        <v>46478</v>
      </c>
      <c r="R30" s="21" t="str">
        <f ca="1">IF(Q30=0," ",IFERROR(IF(DATEDIF(TODAY(),Q30,"M")&lt;=5,"ROJO",IF(DATEDIF(TODAY(),Q30,"M")&gt;=12,"VERDE",IF(AND(DATEDIF(TODAY(),Q30,"M")&gt;=6,DATEDIF(TODAY(),Q30,"M")&lt;=11),"AMARILLO"))),S30))</f>
        <v>ROJO</v>
      </c>
      <c r="S30" s="21" t="str">
        <f>IF(Q30=0," ",IF(Q30&lt;=$N$5,"VENCIDO","NO VENCIDO"))</f>
        <v>NO VENCIDO</v>
      </c>
      <c r="T30" s="22"/>
      <c r="U30" s="23"/>
      <c r="V30" s="23"/>
      <c r="W30" s="24"/>
      <c r="X30" s="24"/>
      <c r="Y30" s="147">
        <f>+AT30</f>
        <v>0</v>
      </c>
      <c r="Z30" s="25"/>
      <c r="AA30" s="6"/>
      <c r="AB30" s="146"/>
      <c r="AC30" s="146"/>
      <c r="AD30" s="145">
        <f>+AB30+AC30</f>
        <v>0</v>
      </c>
      <c r="AE30" s="130"/>
      <c r="AF30" s="130"/>
      <c r="AG30" s="130"/>
      <c r="AH30" s="130"/>
      <c r="AI30" s="130"/>
      <c r="AJ30" s="130"/>
      <c r="AK30" s="130"/>
      <c r="AL30" s="130"/>
      <c r="AM30" s="130"/>
      <c r="AN30" s="130"/>
      <c r="AO30" s="123">
        <f>SUM(AD30:AN34)</f>
        <v>0</v>
      </c>
      <c r="AP30" s="28"/>
      <c r="AQ30" s="5"/>
    </row>
    <row r="31" spans="1:43" ht="14.45" customHeight="1">
      <c r="A31" s="210"/>
      <c r="B31" s="114"/>
      <c r="C31" s="114"/>
      <c r="D31" s="179"/>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31"/>
      <c r="AF31" s="131"/>
      <c r="AG31" s="131"/>
      <c r="AH31" s="131"/>
      <c r="AI31" s="131"/>
      <c r="AJ31" s="131"/>
      <c r="AK31" s="131"/>
      <c r="AL31" s="131"/>
      <c r="AM31" s="131"/>
      <c r="AN31" s="131"/>
      <c r="AO31" s="124"/>
      <c r="AP31" s="28"/>
      <c r="AQ31" s="5"/>
    </row>
    <row r="32" spans="1:43" ht="14.45" customHeight="1">
      <c r="A32" s="210"/>
      <c r="B32" s="114"/>
      <c r="C32" s="114"/>
      <c r="D32" s="179"/>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31"/>
      <c r="AF32" s="131"/>
      <c r="AG32" s="131"/>
      <c r="AH32" s="131"/>
      <c r="AI32" s="131"/>
      <c r="AJ32" s="131"/>
      <c r="AK32" s="131"/>
      <c r="AL32" s="131"/>
      <c r="AM32" s="131"/>
      <c r="AN32" s="131"/>
      <c r="AO32" s="124"/>
      <c r="AP32" s="28"/>
      <c r="AQ32" s="5"/>
    </row>
    <row r="33" spans="1:43" ht="14.45" customHeight="1">
      <c r="A33" s="210"/>
      <c r="B33" s="114"/>
      <c r="C33" s="114"/>
      <c r="D33" s="179"/>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31"/>
      <c r="AF33" s="131"/>
      <c r="AG33" s="131"/>
      <c r="AH33" s="131"/>
      <c r="AI33" s="131"/>
      <c r="AJ33" s="131"/>
      <c r="AK33" s="131"/>
      <c r="AL33" s="131"/>
      <c r="AM33" s="131"/>
      <c r="AN33" s="131"/>
      <c r="AO33" s="124"/>
      <c r="AP33" s="28"/>
      <c r="AQ33" s="5"/>
    </row>
    <row r="34" spans="1:43" ht="14.45" customHeight="1">
      <c r="A34" s="210"/>
      <c r="B34" s="114"/>
      <c r="C34" s="114"/>
      <c r="D34" s="179"/>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32"/>
      <c r="AF34" s="132"/>
      <c r="AG34" s="132"/>
      <c r="AH34" s="132"/>
      <c r="AI34" s="132"/>
      <c r="AJ34" s="132"/>
      <c r="AK34" s="132"/>
      <c r="AL34" s="132"/>
      <c r="AM34" s="132"/>
      <c r="AN34" s="132"/>
      <c r="AO34" s="125"/>
      <c r="AP34" s="28"/>
      <c r="AQ34" s="5"/>
    </row>
    <row r="35" spans="1:43" ht="16.5">
      <c r="A35" s="211"/>
      <c r="B35" s="114"/>
      <c r="C35" s="114"/>
      <c r="D35" s="180"/>
      <c r="E35" s="193"/>
      <c r="F35" s="180"/>
      <c r="G35" s="180"/>
      <c r="H35" s="180"/>
      <c r="I35" s="180"/>
      <c r="J35" s="177"/>
      <c r="K35" s="170"/>
      <c r="L35" s="166"/>
      <c r="M35" s="32" t="b">
        <f>M30=N35</f>
        <v>1</v>
      </c>
      <c r="N35" s="33">
        <f>SUM(N30:N34)</f>
        <v>421</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178">
        <v>3</v>
      </c>
      <c r="E36" s="191"/>
      <c r="F36" s="178"/>
      <c r="G36" s="178"/>
      <c r="H36" s="178"/>
      <c r="I36" s="178"/>
      <c r="J36" s="175">
        <f>+F36+G36</f>
        <v>0</v>
      </c>
      <c r="K36" s="168">
        <f>+AO36</f>
        <v>0</v>
      </c>
      <c r="L36" s="164">
        <f>+J36+K36</f>
        <v>0</v>
      </c>
      <c r="M36" s="157">
        <f>+(D36+E36)-(L36)+H36-I36</f>
        <v>3</v>
      </c>
      <c r="N36" s="18">
        <v>3</v>
      </c>
      <c r="O36" s="19" t="s">
        <v>123</v>
      </c>
      <c r="P36" s="19"/>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30"/>
      <c r="AF36" s="130"/>
      <c r="AG36" s="130"/>
      <c r="AH36" s="130"/>
      <c r="AI36" s="130"/>
      <c r="AJ36" s="130"/>
      <c r="AK36" s="130"/>
      <c r="AL36" s="130"/>
      <c r="AM36" s="130"/>
      <c r="AN36" s="130"/>
      <c r="AO36" s="123">
        <f>SUM(AD36:AN40)</f>
        <v>0</v>
      </c>
      <c r="AP36" s="28"/>
      <c r="AQ36" s="5"/>
    </row>
    <row r="37" spans="1:43" ht="14.45" customHeight="1">
      <c r="A37" s="210"/>
      <c r="B37" s="114"/>
      <c r="C37" s="114"/>
      <c r="D37" s="179"/>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31"/>
      <c r="AF37" s="131"/>
      <c r="AG37" s="131"/>
      <c r="AH37" s="131"/>
      <c r="AI37" s="131"/>
      <c r="AJ37" s="131"/>
      <c r="AK37" s="131"/>
      <c r="AL37" s="131"/>
      <c r="AM37" s="131"/>
      <c r="AN37" s="131"/>
      <c r="AO37" s="124"/>
      <c r="AP37" s="28"/>
      <c r="AQ37" s="5"/>
    </row>
    <row r="38" spans="1:43" ht="14.45" customHeight="1">
      <c r="A38" s="210"/>
      <c r="B38" s="114"/>
      <c r="C38" s="114"/>
      <c r="D38" s="179"/>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31"/>
      <c r="AF38" s="131"/>
      <c r="AG38" s="131"/>
      <c r="AH38" s="131"/>
      <c r="AI38" s="131"/>
      <c r="AJ38" s="131"/>
      <c r="AK38" s="131"/>
      <c r="AL38" s="131"/>
      <c r="AM38" s="131"/>
      <c r="AN38" s="131"/>
      <c r="AO38" s="124"/>
      <c r="AP38" s="28"/>
      <c r="AQ38" s="5"/>
    </row>
    <row r="39" spans="1:43" ht="14.45" customHeight="1">
      <c r="A39" s="210"/>
      <c r="B39" s="114"/>
      <c r="C39" s="114"/>
      <c r="D39" s="179"/>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31"/>
      <c r="AF39" s="131"/>
      <c r="AG39" s="131"/>
      <c r="AH39" s="131"/>
      <c r="AI39" s="131"/>
      <c r="AJ39" s="131"/>
      <c r="AK39" s="131"/>
      <c r="AL39" s="131"/>
      <c r="AM39" s="131"/>
      <c r="AN39" s="131"/>
      <c r="AO39" s="124"/>
      <c r="AP39" s="28"/>
      <c r="AQ39" s="5"/>
    </row>
    <row r="40" spans="1:43" ht="14.45" customHeight="1">
      <c r="A40" s="210"/>
      <c r="B40" s="114"/>
      <c r="C40" s="114"/>
      <c r="D40" s="179"/>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32"/>
      <c r="AF40" s="132"/>
      <c r="AG40" s="132"/>
      <c r="AH40" s="132"/>
      <c r="AI40" s="132"/>
      <c r="AJ40" s="132"/>
      <c r="AK40" s="132"/>
      <c r="AL40" s="132"/>
      <c r="AM40" s="132"/>
      <c r="AN40" s="132"/>
      <c r="AO40" s="125"/>
      <c r="AP40" s="28"/>
      <c r="AQ40" s="5"/>
    </row>
    <row r="41" spans="1:43" ht="16.5">
      <c r="A41" s="211"/>
      <c r="B41" s="114"/>
      <c r="C41" s="114"/>
      <c r="D41" s="180"/>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178"/>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30"/>
      <c r="AF42" s="130"/>
      <c r="AG42" s="130"/>
      <c r="AH42" s="130"/>
      <c r="AI42" s="130"/>
      <c r="AJ42" s="130"/>
      <c r="AK42" s="130"/>
      <c r="AL42" s="130"/>
      <c r="AM42" s="130"/>
      <c r="AN42" s="130"/>
      <c r="AO42" s="123">
        <f>SUM(AD42:AN46)</f>
        <v>0</v>
      </c>
      <c r="AP42" s="28"/>
      <c r="AQ42" s="5"/>
    </row>
    <row r="43" spans="1:43" ht="14.45" customHeight="1">
      <c r="A43" s="210"/>
      <c r="B43" s="114"/>
      <c r="C43" s="114"/>
      <c r="D43" s="179"/>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31"/>
      <c r="AF43" s="131"/>
      <c r="AG43" s="131"/>
      <c r="AH43" s="131"/>
      <c r="AI43" s="131"/>
      <c r="AJ43" s="131"/>
      <c r="AK43" s="131"/>
      <c r="AL43" s="131"/>
      <c r="AM43" s="131"/>
      <c r="AN43" s="131"/>
      <c r="AO43" s="124"/>
      <c r="AP43" s="28"/>
      <c r="AQ43" s="5"/>
    </row>
    <row r="44" spans="1:43" ht="14.45" customHeight="1">
      <c r="A44" s="210"/>
      <c r="B44" s="114"/>
      <c r="C44" s="114"/>
      <c r="D44" s="179"/>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31"/>
      <c r="AF44" s="131"/>
      <c r="AG44" s="131"/>
      <c r="AH44" s="131"/>
      <c r="AI44" s="131"/>
      <c r="AJ44" s="131"/>
      <c r="AK44" s="131"/>
      <c r="AL44" s="131"/>
      <c r="AM44" s="131"/>
      <c r="AN44" s="131"/>
      <c r="AO44" s="124"/>
      <c r="AP44" s="28"/>
      <c r="AQ44" s="5"/>
    </row>
    <row r="45" spans="1:43" ht="14.45" customHeight="1">
      <c r="A45" s="210"/>
      <c r="B45" s="114"/>
      <c r="C45" s="114"/>
      <c r="D45" s="179"/>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31"/>
      <c r="AF45" s="131"/>
      <c r="AG45" s="131"/>
      <c r="AH45" s="131"/>
      <c r="AI45" s="131"/>
      <c r="AJ45" s="131"/>
      <c r="AK45" s="131"/>
      <c r="AL45" s="131"/>
      <c r="AM45" s="131"/>
      <c r="AN45" s="131"/>
      <c r="AO45" s="124"/>
      <c r="AP45" s="28"/>
      <c r="AQ45" s="5"/>
    </row>
    <row r="46" spans="1:43" ht="14.45" customHeight="1">
      <c r="A46" s="210"/>
      <c r="B46" s="114"/>
      <c r="C46" s="114"/>
      <c r="D46" s="179"/>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32"/>
      <c r="AF46" s="132"/>
      <c r="AG46" s="132"/>
      <c r="AH46" s="132"/>
      <c r="AI46" s="132"/>
      <c r="AJ46" s="132"/>
      <c r="AK46" s="132"/>
      <c r="AL46" s="132"/>
      <c r="AM46" s="132"/>
      <c r="AN46" s="132"/>
      <c r="AO46" s="125"/>
      <c r="AP46" s="28"/>
      <c r="AQ46" s="5"/>
    </row>
    <row r="47" spans="1:43" ht="16.5">
      <c r="A47" s="211"/>
      <c r="B47" s="114"/>
      <c r="C47" s="114"/>
      <c r="D47" s="180"/>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178">
        <v>200</v>
      </c>
      <c r="E48" s="191"/>
      <c r="F48" s="178">
        <v>55</v>
      </c>
      <c r="G48" s="178"/>
      <c r="H48" s="178"/>
      <c r="I48" s="178"/>
      <c r="J48" s="175">
        <f>+F48+G48</f>
        <v>55</v>
      </c>
      <c r="K48" s="168">
        <f>+AO48</f>
        <v>37</v>
      </c>
      <c r="L48" s="164">
        <f>+J48+K48</f>
        <v>92</v>
      </c>
      <c r="M48" s="157">
        <f>+(D48+E48)-(L48)+H48-I48</f>
        <v>108</v>
      </c>
      <c r="N48" s="18">
        <v>108</v>
      </c>
      <c r="O48" s="19" t="s">
        <v>126</v>
      </c>
      <c r="P48" s="19"/>
      <c r="Q48" s="20">
        <v>46327</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37</v>
      </c>
      <c r="AD48" s="145">
        <f>+AB48+AC48</f>
        <v>37</v>
      </c>
      <c r="AE48" s="130"/>
      <c r="AF48" s="130"/>
      <c r="AG48" s="130"/>
      <c r="AH48" s="130"/>
      <c r="AI48" s="130"/>
      <c r="AJ48" s="130"/>
      <c r="AK48" s="130"/>
      <c r="AL48" s="130"/>
      <c r="AM48" s="130"/>
      <c r="AN48" s="130"/>
      <c r="AO48" s="123">
        <f>SUM(AD48:AN52)</f>
        <v>37</v>
      </c>
      <c r="AP48" s="28"/>
      <c r="AQ48" s="5"/>
    </row>
    <row r="49" spans="1:43" ht="14.45" customHeight="1">
      <c r="A49" s="210"/>
      <c r="B49" s="110"/>
      <c r="C49" s="111"/>
      <c r="D49" s="179"/>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31"/>
      <c r="AF49" s="131"/>
      <c r="AG49" s="131"/>
      <c r="AH49" s="131"/>
      <c r="AI49" s="131"/>
      <c r="AJ49" s="131"/>
      <c r="AK49" s="131"/>
      <c r="AL49" s="131"/>
      <c r="AM49" s="131"/>
      <c r="AN49" s="131"/>
      <c r="AO49" s="124"/>
      <c r="AP49" s="28"/>
      <c r="AQ49" s="5"/>
    </row>
    <row r="50" spans="1:43" ht="14.45" customHeight="1">
      <c r="A50" s="210"/>
      <c r="B50" s="110"/>
      <c r="C50" s="111"/>
      <c r="D50" s="179"/>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31"/>
      <c r="AF50" s="131"/>
      <c r="AG50" s="131"/>
      <c r="AH50" s="131"/>
      <c r="AI50" s="131"/>
      <c r="AJ50" s="131"/>
      <c r="AK50" s="131"/>
      <c r="AL50" s="131"/>
      <c r="AM50" s="131"/>
      <c r="AN50" s="131"/>
      <c r="AO50" s="124"/>
      <c r="AP50" s="28"/>
      <c r="AQ50" s="5"/>
    </row>
    <row r="51" spans="1:43" ht="14.45" customHeight="1">
      <c r="A51" s="210"/>
      <c r="B51" s="110"/>
      <c r="C51" s="111"/>
      <c r="D51" s="179"/>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31"/>
      <c r="AF51" s="131"/>
      <c r="AG51" s="131"/>
      <c r="AH51" s="131"/>
      <c r="AI51" s="131"/>
      <c r="AJ51" s="131"/>
      <c r="AK51" s="131"/>
      <c r="AL51" s="131"/>
      <c r="AM51" s="131"/>
      <c r="AN51" s="131"/>
      <c r="AO51" s="124"/>
      <c r="AP51" s="28"/>
      <c r="AQ51" s="5"/>
    </row>
    <row r="52" spans="1:43" ht="14.45" customHeight="1">
      <c r="A52" s="210"/>
      <c r="B52" s="110"/>
      <c r="C52" s="111"/>
      <c r="D52" s="179"/>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32"/>
      <c r="AF52" s="132"/>
      <c r="AG52" s="132"/>
      <c r="AH52" s="132"/>
      <c r="AI52" s="132"/>
      <c r="AJ52" s="132"/>
      <c r="AK52" s="132"/>
      <c r="AL52" s="132"/>
      <c r="AM52" s="132"/>
      <c r="AN52" s="132"/>
      <c r="AO52" s="125"/>
      <c r="AP52" s="28"/>
      <c r="AQ52" s="5"/>
    </row>
    <row r="53" spans="1:43" ht="16.5">
      <c r="A53" s="211"/>
      <c r="B53" s="112"/>
      <c r="C53" s="113"/>
      <c r="D53" s="180"/>
      <c r="E53" s="193"/>
      <c r="F53" s="180"/>
      <c r="G53" s="180"/>
      <c r="H53" s="180"/>
      <c r="I53" s="180"/>
      <c r="J53" s="177"/>
      <c r="K53" s="170"/>
      <c r="L53" s="166"/>
      <c r="M53" s="32" t="b">
        <f>M48=N53</f>
        <v>1</v>
      </c>
      <c r="N53" s="33">
        <f>SUM(N48:N52)</f>
        <v>108</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178">
        <v>2</v>
      </c>
      <c r="E54" s="191"/>
      <c r="F54" s="178"/>
      <c r="G54" s="178"/>
      <c r="H54" s="178"/>
      <c r="I54" s="178"/>
      <c r="J54" s="175">
        <f>+F54+G54</f>
        <v>0</v>
      </c>
      <c r="K54" s="168">
        <f>+AO54</f>
        <v>0</v>
      </c>
      <c r="L54" s="164">
        <f>+J54+K54</f>
        <v>0</v>
      </c>
      <c r="M54" s="157">
        <f>+(D54+E54)-(L54)+H54-I54</f>
        <v>2</v>
      </c>
      <c r="N54" s="18">
        <v>2</v>
      </c>
      <c r="O54" s="19" t="s">
        <v>128</v>
      </c>
      <c r="P54" s="19"/>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30"/>
      <c r="AF54" s="130"/>
      <c r="AG54" s="130"/>
      <c r="AH54" s="130"/>
      <c r="AI54" s="130"/>
      <c r="AJ54" s="130"/>
      <c r="AK54" s="130"/>
      <c r="AL54" s="130"/>
      <c r="AM54" s="130"/>
      <c r="AN54" s="130"/>
      <c r="AO54" s="123">
        <f>SUM(AD54:AN58)</f>
        <v>0</v>
      </c>
      <c r="AP54" s="28"/>
      <c r="AQ54" s="5"/>
    </row>
    <row r="55" spans="1:43" ht="14.45" customHeight="1">
      <c r="A55" s="210"/>
      <c r="B55" s="110"/>
      <c r="C55" s="111"/>
      <c r="D55" s="179"/>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31"/>
      <c r="AF55" s="131"/>
      <c r="AG55" s="131"/>
      <c r="AH55" s="131"/>
      <c r="AI55" s="131"/>
      <c r="AJ55" s="131"/>
      <c r="AK55" s="131"/>
      <c r="AL55" s="131"/>
      <c r="AM55" s="131"/>
      <c r="AN55" s="131"/>
      <c r="AO55" s="124"/>
      <c r="AP55" s="28"/>
      <c r="AQ55" s="5"/>
    </row>
    <row r="56" spans="1:43" ht="14.45" customHeight="1">
      <c r="A56" s="210"/>
      <c r="B56" s="110"/>
      <c r="C56" s="111"/>
      <c r="D56" s="179"/>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31"/>
      <c r="AF56" s="131"/>
      <c r="AG56" s="131"/>
      <c r="AH56" s="131"/>
      <c r="AI56" s="131"/>
      <c r="AJ56" s="131"/>
      <c r="AK56" s="131"/>
      <c r="AL56" s="131"/>
      <c r="AM56" s="131"/>
      <c r="AN56" s="131"/>
      <c r="AO56" s="124"/>
      <c r="AP56" s="28"/>
      <c r="AQ56" s="5"/>
    </row>
    <row r="57" spans="1:43" ht="14.45" customHeight="1">
      <c r="A57" s="210"/>
      <c r="B57" s="110"/>
      <c r="C57" s="111"/>
      <c r="D57" s="179"/>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31"/>
      <c r="AF57" s="131"/>
      <c r="AG57" s="131"/>
      <c r="AH57" s="131"/>
      <c r="AI57" s="131"/>
      <c r="AJ57" s="131"/>
      <c r="AK57" s="131"/>
      <c r="AL57" s="131"/>
      <c r="AM57" s="131"/>
      <c r="AN57" s="131"/>
      <c r="AO57" s="124"/>
      <c r="AP57" s="28"/>
      <c r="AQ57" s="5"/>
    </row>
    <row r="58" spans="1:43" ht="14.45" customHeight="1">
      <c r="A58" s="210"/>
      <c r="B58" s="110"/>
      <c r="C58" s="111"/>
      <c r="D58" s="179"/>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32"/>
      <c r="AF58" s="132"/>
      <c r="AG58" s="132"/>
      <c r="AH58" s="132"/>
      <c r="AI58" s="132"/>
      <c r="AJ58" s="132"/>
      <c r="AK58" s="132"/>
      <c r="AL58" s="132"/>
      <c r="AM58" s="132"/>
      <c r="AN58" s="132"/>
      <c r="AO58" s="125"/>
      <c r="AP58" s="28"/>
      <c r="AQ58" s="5"/>
    </row>
    <row r="59" spans="1:43" ht="16.5">
      <c r="A59" s="211"/>
      <c r="B59" s="112"/>
      <c r="C59" s="113"/>
      <c r="D59" s="180"/>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178">
        <v>330</v>
      </c>
      <c r="E60" s="191"/>
      <c r="F60" s="178">
        <v>128</v>
      </c>
      <c r="G60" s="178"/>
      <c r="H60" s="178"/>
      <c r="I60" s="178"/>
      <c r="J60" s="175">
        <f>+F60+G60</f>
        <v>128</v>
      </c>
      <c r="K60" s="168">
        <f>+AO60</f>
        <v>0</v>
      </c>
      <c r="L60" s="164">
        <f>+J60+K60</f>
        <v>128</v>
      </c>
      <c r="M60" s="157">
        <f>+(D60+E60)-(L60)+H60-I60</f>
        <v>202</v>
      </c>
      <c r="N60" s="18">
        <v>202</v>
      </c>
      <c r="O60" s="19" t="s">
        <v>130</v>
      </c>
      <c r="P60" s="19"/>
      <c r="Q60" s="20">
        <v>46419</v>
      </c>
      <c r="R60" s="21" t="str">
        <f ca="1">IF(Q60=0," ",IFERROR(IF(DATEDIF(TODAY(),Q60,"M")&lt;=5,"ROJO",IF(DATEDIF(TODAY(),Q60,"M")&gt;=12,"VERDE",IF(AND(DATEDIF(TODAY(),Q60,"M")&gt;=6,DATEDIF(TODAY(),Q60,"M")&lt;=11),"AMARILLO"))),S60))</f>
        <v>ROJO</v>
      </c>
      <c r="S60" s="21" t="str">
        <f>IF(Q60=0," ",IF(Q60&lt;=$N$5,"VENCIDO","NO VENCIDO"))</f>
        <v>NO VENCIDO</v>
      </c>
      <c r="T60" s="22"/>
      <c r="U60" s="23"/>
      <c r="V60" s="23"/>
      <c r="W60" s="24"/>
      <c r="X60" s="24"/>
      <c r="Y60" s="147">
        <f>+AT60</f>
        <v>0</v>
      </c>
      <c r="Z60" s="25"/>
      <c r="AA60" s="6"/>
      <c r="AB60" s="146"/>
      <c r="AC60" s="146"/>
      <c r="AD60" s="145">
        <f>+AB60+AC60</f>
        <v>0</v>
      </c>
      <c r="AE60" s="130"/>
      <c r="AF60" s="130"/>
      <c r="AG60" s="130"/>
      <c r="AH60" s="130"/>
      <c r="AI60" s="130"/>
      <c r="AJ60" s="130"/>
      <c r="AK60" s="130"/>
      <c r="AL60" s="130"/>
      <c r="AM60" s="130"/>
      <c r="AN60" s="130"/>
      <c r="AO60" s="123">
        <f>SUM(AD60:AN64)</f>
        <v>0</v>
      </c>
      <c r="AP60" s="28"/>
      <c r="AQ60" s="5"/>
    </row>
    <row r="61" spans="1:43" ht="14.45" customHeight="1">
      <c r="A61" s="210"/>
      <c r="B61" s="110"/>
      <c r="C61" s="111"/>
      <c r="D61" s="179"/>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31"/>
      <c r="AF61" s="131"/>
      <c r="AG61" s="131"/>
      <c r="AH61" s="131"/>
      <c r="AI61" s="131"/>
      <c r="AJ61" s="131"/>
      <c r="AK61" s="131"/>
      <c r="AL61" s="131"/>
      <c r="AM61" s="131"/>
      <c r="AN61" s="131"/>
      <c r="AO61" s="124"/>
      <c r="AP61" s="28"/>
      <c r="AQ61" s="5"/>
    </row>
    <row r="62" spans="1:43" ht="14.45" customHeight="1">
      <c r="A62" s="210"/>
      <c r="B62" s="110"/>
      <c r="C62" s="111"/>
      <c r="D62" s="179"/>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31"/>
      <c r="AF62" s="131"/>
      <c r="AG62" s="131"/>
      <c r="AH62" s="131"/>
      <c r="AI62" s="131"/>
      <c r="AJ62" s="131"/>
      <c r="AK62" s="131"/>
      <c r="AL62" s="131"/>
      <c r="AM62" s="131"/>
      <c r="AN62" s="131"/>
      <c r="AO62" s="124"/>
      <c r="AP62" s="28"/>
      <c r="AQ62" s="5"/>
    </row>
    <row r="63" spans="1:43" ht="14.45" customHeight="1">
      <c r="A63" s="210"/>
      <c r="B63" s="110"/>
      <c r="C63" s="111"/>
      <c r="D63" s="179"/>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31"/>
      <c r="AF63" s="131"/>
      <c r="AG63" s="131"/>
      <c r="AH63" s="131"/>
      <c r="AI63" s="131"/>
      <c r="AJ63" s="131"/>
      <c r="AK63" s="131"/>
      <c r="AL63" s="131"/>
      <c r="AM63" s="131"/>
      <c r="AN63" s="131"/>
      <c r="AO63" s="124"/>
      <c r="AP63" s="28"/>
      <c r="AQ63" s="5"/>
    </row>
    <row r="64" spans="1:43" ht="14.45" customHeight="1">
      <c r="A64" s="210"/>
      <c r="B64" s="110"/>
      <c r="C64" s="111"/>
      <c r="D64" s="179"/>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32"/>
      <c r="AF64" s="132"/>
      <c r="AG64" s="132"/>
      <c r="AH64" s="132"/>
      <c r="AI64" s="132"/>
      <c r="AJ64" s="132"/>
      <c r="AK64" s="132"/>
      <c r="AL64" s="132"/>
      <c r="AM64" s="132"/>
      <c r="AN64" s="132"/>
      <c r="AO64" s="125"/>
      <c r="AP64" s="28"/>
      <c r="AQ64" s="5"/>
    </row>
    <row r="65" spans="1:43" ht="16.5">
      <c r="A65" s="211"/>
      <c r="B65" s="112"/>
      <c r="C65" s="113"/>
      <c r="D65" s="180"/>
      <c r="E65" s="193"/>
      <c r="F65" s="180"/>
      <c r="G65" s="180"/>
      <c r="H65" s="180"/>
      <c r="I65" s="180"/>
      <c r="J65" s="177"/>
      <c r="K65" s="170"/>
      <c r="L65" s="166"/>
      <c r="M65" s="32" t="b">
        <f>M60=N65</f>
        <v>1</v>
      </c>
      <c r="N65" s="33">
        <f>SUM(N60:N64)</f>
        <v>202</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178">
        <v>612</v>
      </c>
      <c r="E66" s="191"/>
      <c r="F66" s="178">
        <v>193</v>
      </c>
      <c r="G66" s="178"/>
      <c r="H66" s="178"/>
      <c r="I66" s="178"/>
      <c r="J66" s="175">
        <f>+F66+G66</f>
        <v>193</v>
      </c>
      <c r="K66" s="168">
        <f>+AO66</f>
        <v>0</v>
      </c>
      <c r="L66" s="164">
        <f>+J66+K66</f>
        <v>193</v>
      </c>
      <c r="M66" s="157">
        <f>+(D66+E66)-(L66)+H66-I66</f>
        <v>419</v>
      </c>
      <c r="N66" s="18">
        <v>419</v>
      </c>
      <c r="O66" s="19" t="s">
        <v>132</v>
      </c>
      <c r="P66" s="19"/>
      <c r="Q66" s="20">
        <v>46508</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30"/>
      <c r="AF66" s="130"/>
      <c r="AG66" s="130"/>
      <c r="AH66" s="130"/>
      <c r="AI66" s="130"/>
      <c r="AJ66" s="130"/>
      <c r="AK66" s="130"/>
      <c r="AL66" s="130"/>
      <c r="AM66" s="130"/>
      <c r="AN66" s="130"/>
      <c r="AO66" s="123">
        <f>SUM(AD66:AN70)</f>
        <v>0</v>
      </c>
      <c r="AP66" s="28"/>
      <c r="AQ66" s="5"/>
    </row>
    <row r="67" spans="1:43" ht="14.45" customHeight="1">
      <c r="A67" s="210"/>
      <c r="B67" s="110"/>
      <c r="C67" s="111"/>
      <c r="D67" s="179"/>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31"/>
      <c r="AF67" s="131"/>
      <c r="AG67" s="131"/>
      <c r="AH67" s="131"/>
      <c r="AI67" s="131"/>
      <c r="AJ67" s="131"/>
      <c r="AK67" s="131"/>
      <c r="AL67" s="131"/>
      <c r="AM67" s="131"/>
      <c r="AN67" s="131"/>
      <c r="AO67" s="124"/>
      <c r="AP67" s="28"/>
      <c r="AQ67" s="5"/>
    </row>
    <row r="68" spans="1:43" ht="14.45" customHeight="1">
      <c r="A68" s="210"/>
      <c r="B68" s="110"/>
      <c r="C68" s="111"/>
      <c r="D68" s="179"/>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31"/>
      <c r="AF68" s="131"/>
      <c r="AG68" s="131"/>
      <c r="AH68" s="131"/>
      <c r="AI68" s="131"/>
      <c r="AJ68" s="131"/>
      <c r="AK68" s="131"/>
      <c r="AL68" s="131"/>
      <c r="AM68" s="131"/>
      <c r="AN68" s="131"/>
      <c r="AO68" s="124"/>
      <c r="AP68" s="28"/>
      <c r="AQ68" s="5"/>
    </row>
    <row r="69" spans="1:43" ht="14.45" customHeight="1">
      <c r="A69" s="210"/>
      <c r="B69" s="110"/>
      <c r="C69" s="111"/>
      <c r="D69" s="179"/>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31"/>
      <c r="AF69" s="131"/>
      <c r="AG69" s="131"/>
      <c r="AH69" s="131"/>
      <c r="AI69" s="131"/>
      <c r="AJ69" s="131"/>
      <c r="AK69" s="131"/>
      <c r="AL69" s="131"/>
      <c r="AM69" s="131"/>
      <c r="AN69" s="131"/>
      <c r="AO69" s="124"/>
      <c r="AP69" s="28"/>
      <c r="AQ69" s="5"/>
    </row>
    <row r="70" spans="1:43" ht="14.45" customHeight="1">
      <c r="A70" s="210"/>
      <c r="B70" s="110"/>
      <c r="C70" s="111"/>
      <c r="D70" s="179"/>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32"/>
      <c r="AF70" s="132"/>
      <c r="AG70" s="132"/>
      <c r="AH70" s="132"/>
      <c r="AI70" s="132"/>
      <c r="AJ70" s="132"/>
      <c r="AK70" s="132"/>
      <c r="AL70" s="132"/>
      <c r="AM70" s="132"/>
      <c r="AN70" s="132"/>
      <c r="AO70" s="125"/>
      <c r="AP70" s="28"/>
      <c r="AQ70" s="5"/>
    </row>
    <row r="71" spans="1:43" ht="16.5">
      <c r="A71" s="211"/>
      <c r="B71" s="112"/>
      <c r="C71" s="113"/>
      <c r="D71" s="180"/>
      <c r="E71" s="193"/>
      <c r="F71" s="180"/>
      <c r="G71" s="180"/>
      <c r="H71" s="180"/>
      <c r="I71" s="180"/>
      <c r="J71" s="177"/>
      <c r="K71" s="170"/>
      <c r="L71" s="166"/>
      <c r="M71" s="32" t="b">
        <f>M66=N71</f>
        <v>1</v>
      </c>
      <c r="N71" s="33">
        <f>SUM(N66:N70)</f>
        <v>419</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178"/>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30"/>
      <c r="AF72" s="130"/>
      <c r="AG72" s="130"/>
      <c r="AH72" s="130"/>
      <c r="AI72" s="130"/>
      <c r="AJ72" s="130"/>
      <c r="AK72" s="130"/>
      <c r="AL72" s="130"/>
      <c r="AM72" s="130"/>
      <c r="AN72" s="130"/>
      <c r="AO72" s="123">
        <f>SUM(AD72:AN76)</f>
        <v>0</v>
      </c>
      <c r="AP72" s="28"/>
      <c r="AQ72" s="5"/>
    </row>
    <row r="73" spans="1:43" ht="14.45" customHeight="1">
      <c r="A73" s="210"/>
      <c r="B73" s="114"/>
      <c r="C73" s="114"/>
      <c r="D73" s="179"/>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31"/>
      <c r="AF73" s="131"/>
      <c r="AG73" s="131"/>
      <c r="AH73" s="131"/>
      <c r="AI73" s="131"/>
      <c r="AJ73" s="131"/>
      <c r="AK73" s="131"/>
      <c r="AL73" s="131"/>
      <c r="AM73" s="131"/>
      <c r="AN73" s="131"/>
      <c r="AO73" s="124"/>
      <c r="AP73" s="28"/>
      <c r="AQ73" s="5"/>
    </row>
    <row r="74" spans="1:43" ht="14.45" customHeight="1">
      <c r="A74" s="210"/>
      <c r="B74" s="114"/>
      <c r="C74" s="114"/>
      <c r="D74" s="179"/>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31"/>
      <c r="AF74" s="131"/>
      <c r="AG74" s="131"/>
      <c r="AH74" s="131"/>
      <c r="AI74" s="131"/>
      <c r="AJ74" s="131"/>
      <c r="AK74" s="131"/>
      <c r="AL74" s="131"/>
      <c r="AM74" s="131"/>
      <c r="AN74" s="131"/>
      <c r="AO74" s="124"/>
      <c r="AP74" s="28"/>
      <c r="AQ74" s="5"/>
    </row>
    <row r="75" spans="1:43" ht="14.45" customHeight="1">
      <c r="A75" s="210"/>
      <c r="B75" s="114"/>
      <c r="C75" s="114"/>
      <c r="D75" s="179"/>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31"/>
      <c r="AF75" s="131"/>
      <c r="AG75" s="131"/>
      <c r="AH75" s="131"/>
      <c r="AI75" s="131"/>
      <c r="AJ75" s="131"/>
      <c r="AK75" s="131"/>
      <c r="AL75" s="131"/>
      <c r="AM75" s="131"/>
      <c r="AN75" s="131"/>
      <c r="AO75" s="124"/>
      <c r="AP75" s="28"/>
      <c r="AQ75" s="5"/>
    </row>
    <row r="76" spans="1:43" ht="14.45" customHeight="1">
      <c r="A76" s="210"/>
      <c r="B76" s="114"/>
      <c r="C76" s="114"/>
      <c r="D76" s="179"/>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32"/>
      <c r="AF76" s="132"/>
      <c r="AG76" s="132"/>
      <c r="AH76" s="132"/>
      <c r="AI76" s="132"/>
      <c r="AJ76" s="132"/>
      <c r="AK76" s="132"/>
      <c r="AL76" s="132"/>
      <c r="AM76" s="132"/>
      <c r="AN76" s="132"/>
      <c r="AO76" s="125"/>
      <c r="AP76" s="28"/>
      <c r="AQ76" s="5"/>
    </row>
    <row r="77" spans="1:43" ht="16.5">
      <c r="A77" s="211"/>
      <c r="B77" s="114"/>
      <c r="C77" s="114"/>
      <c r="D77" s="180"/>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178">
        <v>499</v>
      </c>
      <c r="E78" s="191"/>
      <c r="F78" s="178">
        <v>113</v>
      </c>
      <c r="G78" s="178"/>
      <c r="H78" s="178"/>
      <c r="I78" s="178"/>
      <c r="J78" s="175">
        <f>+F78+G78</f>
        <v>113</v>
      </c>
      <c r="K78" s="168">
        <f>+AO78</f>
        <v>0</v>
      </c>
      <c r="L78" s="164">
        <f>+J78+K78</f>
        <v>113</v>
      </c>
      <c r="M78" s="157">
        <f>+(D78+E78)-(L78)+H78-I78</f>
        <v>386</v>
      </c>
      <c r="N78" s="18">
        <v>386</v>
      </c>
      <c r="O78" s="19" t="s">
        <v>135</v>
      </c>
      <c r="P78" s="19"/>
      <c r="Q78" s="20">
        <v>46266</v>
      </c>
      <c r="R78" s="21" t="str">
        <f ca="1">IF(Q78=0," ",IFERROR(IF(DATEDIF(TODAY(),Q78,"M")&lt;=5,"ROJO",IF(DATEDIF(TODAY(),Q78,"M")&gt;=12,"VERDE",IF(AND(DATEDIF(TODAY(),Q78,"M")&gt;=6,DATEDIF(TODAY(),Q78,"M")&lt;=11),"AMARILLO"))),S78))</f>
        <v>NO VENCIDO</v>
      </c>
      <c r="S78" s="21" t="str">
        <f>IF(Q78=0," ",IF(Q78&lt;=$N$5,"VENCIDO","NO VENCIDO"))</f>
        <v>NO VENCIDO</v>
      </c>
      <c r="T78" s="22"/>
      <c r="U78" s="23"/>
      <c r="V78" s="23"/>
      <c r="W78" s="24"/>
      <c r="X78" s="24"/>
      <c r="Y78" s="147">
        <f>+AT78</f>
        <v>0</v>
      </c>
      <c r="Z78" s="25"/>
      <c r="AA78" s="6"/>
      <c r="AB78" s="146"/>
      <c r="AC78" s="146"/>
      <c r="AD78" s="145">
        <f>+AB78+AC78</f>
        <v>0</v>
      </c>
      <c r="AE78" s="130"/>
      <c r="AF78" s="130"/>
      <c r="AG78" s="130"/>
      <c r="AH78" s="130"/>
      <c r="AI78" s="130"/>
      <c r="AJ78" s="130"/>
      <c r="AK78" s="130"/>
      <c r="AL78" s="130"/>
      <c r="AM78" s="130"/>
      <c r="AN78" s="130"/>
      <c r="AO78" s="123">
        <f>SUM(AD78:AN82)</f>
        <v>0</v>
      </c>
      <c r="AP78" s="28"/>
      <c r="AQ78" s="5"/>
    </row>
    <row r="79" spans="1:43" ht="14.45" customHeight="1">
      <c r="A79" s="210"/>
      <c r="B79" s="114"/>
      <c r="C79" s="114"/>
      <c r="D79" s="179"/>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31"/>
      <c r="AF79" s="131"/>
      <c r="AG79" s="131"/>
      <c r="AH79" s="131"/>
      <c r="AI79" s="131"/>
      <c r="AJ79" s="131"/>
      <c r="AK79" s="131"/>
      <c r="AL79" s="131"/>
      <c r="AM79" s="131"/>
      <c r="AN79" s="131"/>
      <c r="AO79" s="124"/>
      <c r="AP79" s="28"/>
      <c r="AQ79" s="5"/>
    </row>
    <row r="80" spans="1:43" ht="14.45" customHeight="1">
      <c r="A80" s="210"/>
      <c r="B80" s="114"/>
      <c r="C80" s="114"/>
      <c r="D80" s="179"/>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31"/>
      <c r="AF80" s="131"/>
      <c r="AG80" s="131"/>
      <c r="AH80" s="131"/>
      <c r="AI80" s="131"/>
      <c r="AJ80" s="131"/>
      <c r="AK80" s="131"/>
      <c r="AL80" s="131"/>
      <c r="AM80" s="131"/>
      <c r="AN80" s="131"/>
      <c r="AO80" s="124"/>
      <c r="AP80" s="28"/>
      <c r="AQ80" s="5"/>
    </row>
    <row r="81" spans="1:43" ht="14.45" customHeight="1">
      <c r="A81" s="210"/>
      <c r="B81" s="114"/>
      <c r="C81" s="114"/>
      <c r="D81" s="179"/>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31"/>
      <c r="AF81" s="131"/>
      <c r="AG81" s="131"/>
      <c r="AH81" s="131"/>
      <c r="AI81" s="131"/>
      <c r="AJ81" s="131"/>
      <c r="AK81" s="131"/>
      <c r="AL81" s="131"/>
      <c r="AM81" s="131"/>
      <c r="AN81" s="131"/>
      <c r="AO81" s="124"/>
      <c r="AP81" s="28"/>
      <c r="AQ81" s="5"/>
    </row>
    <row r="82" spans="1:43" ht="14.45" customHeight="1">
      <c r="A82" s="210"/>
      <c r="B82" s="114"/>
      <c r="C82" s="114"/>
      <c r="D82" s="179"/>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32"/>
      <c r="AF82" s="132"/>
      <c r="AG82" s="132"/>
      <c r="AH82" s="132"/>
      <c r="AI82" s="132"/>
      <c r="AJ82" s="132"/>
      <c r="AK82" s="132"/>
      <c r="AL82" s="132"/>
      <c r="AM82" s="132"/>
      <c r="AN82" s="132"/>
      <c r="AO82" s="125"/>
      <c r="AP82" s="28"/>
      <c r="AQ82" s="5"/>
    </row>
    <row r="83" spans="1:43" ht="16.5">
      <c r="A83" s="211"/>
      <c r="B83" s="114"/>
      <c r="C83" s="114"/>
      <c r="D83" s="180"/>
      <c r="E83" s="193"/>
      <c r="F83" s="180"/>
      <c r="G83" s="180"/>
      <c r="H83" s="180"/>
      <c r="I83" s="180"/>
      <c r="J83" s="177"/>
      <c r="K83" s="170"/>
      <c r="L83" s="166"/>
      <c r="M83" s="32" t="b">
        <f>M78=N83</f>
        <v>1</v>
      </c>
      <c r="N83" s="33">
        <f>SUM(N78:N82)</f>
        <v>386</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178"/>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30"/>
      <c r="AF84" s="130"/>
      <c r="AG84" s="130"/>
      <c r="AH84" s="130"/>
      <c r="AI84" s="130"/>
      <c r="AJ84" s="130"/>
      <c r="AK84" s="130"/>
      <c r="AL84" s="130"/>
      <c r="AM84" s="130"/>
      <c r="AN84" s="130"/>
      <c r="AO84" s="123">
        <f>SUM(AD84:AN88)</f>
        <v>0</v>
      </c>
      <c r="AP84" s="28"/>
      <c r="AQ84" s="5"/>
    </row>
    <row r="85" spans="1:43" ht="14.45" customHeight="1">
      <c r="A85" s="210"/>
      <c r="B85" s="114"/>
      <c r="C85" s="114"/>
      <c r="D85" s="179"/>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31"/>
      <c r="AF85" s="131"/>
      <c r="AG85" s="131"/>
      <c r="AH85" s="131"/>
      <c r="AI85" s="131"/>
      <c r="AJ85" s="131"/>
      <c r="AK85" s="131"/>
      <c r="AL85" s="131"/>
      <c r="AM85" s="131"/>
      <c r="AN85" s="131"/>
      <c r="AO85" s="124"/>
      <c r="AP85" s="28"/>
      <c r="AQ85" s="5"/>
    </row>
    <row r="86" spans="1:43" ht="14.45" customHeight="1">
      <c r="A86" s="210"/>
      <c r="B86" s="114"/>
      <c r="C86" s="114"/>
      <c r="D86" s="179"/>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31"/>
      <c r="AF86" s="131"/>
      <c r="AG86" s="131"/>
      <c r="AH86" s="131"/>
      <c r="AI86" s="131"/>
      <c r="AJ86" s="131"/>
      <c r="AK86" s="131"/>
      <c r="AL86" s="131"/>
      <c r="AM86" s="131"/>
      <c r="AN86" s="131"/>
      <c r="AO86" s="124"/>
      <c r="AP86" s="28"/>
      <c r="AQ86" s="5"/>
    </row>
    <row r="87" spans="1:43" ht="14.45" customHeight="1">
      <c r="A87" s="210"/>
      <c r="B87" s="114"/>
      <c r="C87" s="114"/>
      <c r="D87" s="179"/>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31"/>
      <c r="AF87" s="131"/>
      <c r="AG87" s="131"/>
      <c r="AH87" s="131"/>
      <c r="AI87" s="131"/>
      <c r="AJ87" s="131"/>
      <c r="AK87" s="131"/>
      <c r="AL87" s="131"/>
      <c r="AM87" s="131"/>
      <c r="AN87" s="131"/>
      <c r="AO87" s="124"/>
      <c r="AP87" s="28"/>
      <c r="AQ87" s="5"/>
    </row>
    <row r="88" spans="1:43" ht="14.45" customHeight="1">
      <c r="A88" s="210"/>
      <c r="B88" s="114"/>
      <c r="C88" s="114"/>
      <c r="D88" s="179"/>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32"/>
      <c r="AF88" s="132"/>
      <c r="AG88" s="132"/>
      <c r="AH88" s="132"/>
      <c r="AI88" s="132"/>
      <c r="AJ88" s="132"/>
      <c r="AK88" s="132"/>
      <c r="AL88" s="132"/>
      <c r="AM88" s="132"/>
      <c r="AN88" s="132"/>
      <c r="AO88" s="125"/>
      <c r="AP88" s="28"/>
      <c r="AQ88" s="5"/>
    </row>
    <row r="89" spans="1:43" ht="16.5">
      <c r="A89" s="211"/>
      <c r="B89" s="114"/>
      <c r="C89" s="114"/>
      <c r="D89" s="180"/>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178"/>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30"/>
      <c r="AF90" s="130"/>
      <c r="AG90" s="130"/>
      <c r="AH90" s="130"/>
      <c r="AI90" s="130"/>
      <c r="AJ90" s="130"/>
      <c r="AK90" s="130"/>
      <c r="AL90" s="130"/>
      <c r="AM90" s="130"/>
      <c r="AN90" s="130"/>
      <c r="AO90" s="123">
        <f>SUM(AD90:AN94)</f>
        <v>0</v>
      </c>
      <c r="AP90" s="28"/>
      <c r="AQ90" s="5"/>
    </row>
    <row r="91" spans="1:43" ht="14.45" customHeight="1">
      <c r="A91" s="210"/>
      <c r="B91" s="114"/>
      <c r="C91" s="114"/>
      <c r="D91" s="179"/>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31"/>
      <c r="AF91" s="131"/>
      <c r="AG91" s="131"/>
      <c r="AH91" s="131"/>
      <c r="AI91" s="131"/>
      <c r="AJ91" s="131"/>
      <c r="AK91" s="131"/>
      <c r="AL91" s="131"/>
      <c r="AM91" s="131"/>
      <c r="AN91" s="131"/>
      <c r="AO91" s="124"/>
      <c r="AP91" s="28"/>
      <c r="AQ91" s="5"/>
    </row>
    <row r="92" spans="1:43" ht="14.45" customHeight="1">
      <c r="A92" s="210"/>
      <c r="B92" s="114"/>
      <c r="C92" s="114"/>
      <c r="D92" s="179"/>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31"/>
      <c r="AF92" s="131"/>
      <c r="AG92" s="131"/>
      <c r="AH92" s="131"/>
      <c r="AI92" s="131"/>
      <c r="AJ92" s="131"/>
      <c r="AK92" s="131"/>
      <c r="AL92" s="131"/>
      <c r="AM92" s="131"/>
      <c r="AN92" s="131"/>
      <c r="AO92" s="124"/>
      <c r="AP92" s="28"/>
      <c r="AQ92" s="5"/>
    </row>
    <row r="93" spans="1:43" ht="14.45" customHeight="1">
      <c r="A93" s="210"/>
      <c r="B93" s="114"/>
      <c r="C93" s="114"/>
      <c r="D93" s="179"/>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31"/>
      <c r="AF93" s="131"/>
      <c r="AG93" s="131"/>
      <c r="AH93" s="131"/>
      <c r="AI93" s="131"/>
      <c r="AJ93" s="131"/>
      <c r="AK93" s="131"/>
      <c r="AL93" s="131"/>
      <c r="AM93" s="131"/>
      <c r="AN93" s="131"/>
      <c r="AO93" s="124"/>
      <c r="AP93" s="28"/>
      <c r="AQ93" s="5"/>
    </row>
    <row r="94" spans="1:43" ht="14.45" customHeight="1">
      <c r="A94" s="210"/>
      <c r="B94" s="114"/>
      <c r="C94" s="114"/>
      <c r="D94" s="179"/>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32"/>
      <c r="AF94" s="132"/>
      <c r="AG94" s="132"/>
      <c r="AH94" s="132"/>
      <c r="AI94" s="132"/>
      <c r="AJ94" s="132"/>
      <c r="AK94" s="132"/>
      <c r="AL94" s="132"/>
      <c r="AM94" s="132"/>
      <c r="AN94" s="132"/>
      <c r="AO94" s="125"/>
      <c r="AP94" s="28"/>
      <c r="AQ94" s="5"/>
    </row>
    <row r="95" spans="1:43" ht="16.5">
      <c r="A95" s="211"/>
      <c r="B95" s="114"/>
      <c r="C95" s="114"/>
      <c r="D95" s="180"/>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178"/>
      <c r="E96" s="191"/>
      <c r="F96" s="178"/>
      <c r="G96" s="178"/>
      <c r="H96" s="178"/>
      <c r="I96" s="178"/>
      <c r="J96" s="175">
        <f>+F96+G96</f>
        <v>0</v>
      </c>
      <c r="K96" s="168">
        <f>+AO96</f>
        <v>0</v>
      </c>
      <c r="L96" s="164">
        <f>+J96+K96</f>
        <v>0</v>
      </c>
      <c r="M96" s="157">
        <f>+(D96+E96)-(L96)+H96-I96</f>
        <v>0</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30"/>
      <c r="AF96" s="130"/>
      <c r="AG96" s="130"/>
      <c r="AH96" s="130"/>
      <c r="AI96" s="130"/>
      <c r="AJ96" s="130"/>
      <c r="AK96" s="130"/>
      <c r="AL96" s="130"/>
      <c r="AM96" s="130"/>
      <c r="AN96" s="130"/>
      <c r="AO96" s="123">
        <f>SUM(AD96:AN100)</f>
        <v>0</v>
      </c>
      <c r="AP96" s="28"/>
      <c r="AQ96" s="5"/>
    </row>
    <row r="97" spans="1:43" ht="14.45" customHeight="1">
      <c r="A97" s="210"/>
      <c r="B97" s="110"/>
      <c r="C97" s="111"/>
      <c r="D97" s="179"/>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31"/>
      <c r="AF97" s="131"/>
      <c r="AG97" s="131"/>
      <c r="AH97" s="131"/>
      <c r="AI97" s="131"/>
      <c r="AJ97" s="131"/>
      <c r="AK97" s="131"/>
      <c r="AL97" s="131"/>
      <c r="AM97" s="131"/>
      <c r="AN97" s="131"/>
      <c r="AO97" s="124"/>
      <c r="AP97" s="28"/>
      <c r="AQ97" s="5"/>
    </row>
    <row r="98" spans="1:43" ht="14.45" customHeight="1">
      <c r="A98" s="210"/>
      <c r="B98" s="110"/>
      <c r="C98" s="111"/>
      <c r="D98" s="179"/>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31"/>
      <c r="AF98" s="131"/>
      <c r="AG98" s="131"/>
      <c r="AH98" s="131"/>
      <c r="AI98" s="131"/>
      <c r="AJ98" s="131"/>
      <c r="AK98" s="131"/>
      <c r="AL98" s="131"/>
      <c r="AM98" s="131"/>
      <c r="AN98" s="131"/>
      <c r="AO98" s="124"/>
      <c r="AP98" s="28"/>
      <c r="AQ98" s="5"/>
    </row>
    <row r="99" spans="1:43" ht="14.45" customHeight="1">
      <c r="A99" s="210"/>
      <c r="B99" s="110"/>
      <c r="C99" s="111"/>
      <c r="D99" s="179"/>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31"/>
      <c r="AF99" s="131"/>
      <c r="AG99" s="131"/>
      <c r="AH99" s="131"/>
      <c r="AI99" s="131"/>
      <c r="AJ99" s="131"/>
      <c r="AK99" s="131"/>
      <c r="AL99" s="131"/>
      <c r="AM99" s="131"/>
      <c r="AN99" s="131"/>
      <c r="AO99" s="124"/>
      <c r="AP99" s="28"/>
      <c r="AQ99" s="5"/>
    </row>
    <row r="100" spans="1:43" ht="14.45" customHeight="1">
      <c r="A100" s="210"/>
      <c r="B100" s="110"/>
      <c r="C100" s="111"/>
      <c r="D100" s="179"/>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32"/>
      <c r="AF100" s="132"/>
      <c r="AG100" s="132"/>
      <c r="AH100" s="132"/>
      <c r="AI100" s="132"/>
      <c r="AJ100" s="132"/>
      <c r="AK100" s="132"/>
      <c r="AL100" s="132"/>
      <c r="AM100" s="132"/>
      <c r="AN100" s="132"/>
      <c r="AO100" s="125"/>
      <c r="AP100" s="28"/>
      <c r="AQ100" s="5"/>
    </row>
    <row r="101" spans="1:43" ht="16.5">
      <c r="A101" s="211"/>
      <c r="B101" s="112"/>
      <c r="C101" s="113"/>
      <c r="D101" s="180"/>
      <c r="E101" s="193"/>
      <c r="F101" s="180"/>
      <c r="G101" s="180"/>
      <c r="H101" s="180"/>
      <c r="I101" s="180"/>
      <c r="J101" s="177"/>
      <c r="K101" s="170"/>
      <c r="L101" s="166"/>
      <c r="M101" s="32" t="b">
        <f>M96=N101</f>
        <v>1</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178"/>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30"/>
      <c r="AF102" s="130"/>
      <c r="AG102" s="130"/>
      <c r="AH102" s="130"/>
      <c r="AI102" s="130"/>
      <c r="AJ102" s="130"/>
      <c r="AK102" s="130"/>
      <c r="AL102" s="130"/>
      <c r="AM102" s="130"/>
      <c r="AN102" s="130"/>
      <c r="AO102" s="123">
        <f>SUM(AD102:AN106)</f>
        <v>0</v>
      </c>
      <c r="AP102" s="28"/>
      <c r="AQ102" s="5"/>
    </row>
    <row r="103" spans="1:43" ht="14.45" customHeight="1">
      <c r="A103" s="210"/>
      <c r="B103" s="114"/>
      <c r="C103" s="114"/>
      <c r="D103" s="179"/>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31"/>
      <c r="AF103" s="131"/>
      <c r="AG103" s="131"/>
      <c r="AH103" s="131"/>
      <c r="AI103" s="131"/>
      <c r="AJ103" s="131"/>
      <c r="AK103" s="131"/>
      <c r="AL103" s="131"/>
      <c r="AM103" s="131"/>
      <c r="AN103" s="131"/>
      <c r="AO103" s="124"/>
      <c r="AP103" s="28"/>
      <c r="AQ103" s="5"/>
    </row>
    <row r="104" spans="1:43" ht="14.45" customHeight="1">
      <c r="A104" s="210"/>
      <c r="B104" s="114"/>
      <c r="C104" s="114"/>
      <c r="D104" s="179"/>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31"/>
      <c r="AF104" s="131"/>
      <c r="AG104" s="131"/>
      <c r="AH104" s="131"/>
      <c r="AI104" s="131"/>
      <c r="AJ104" s="131"/>
      <c r="AK104" s="131"/>
      <c r="AL104" s="131"/>
      <c r="AM104" s="131"/>
      <c r="AN104" s="131"/>
      <c r="AO104" s="124"/>
      <c r="AP104" s="28"/>
      <c r="AQ104" s="5"/>
    </row>
    <row r="105" spans="1:43" ht="14.45" customHeight="1">
      <c r="A105" s="210"/>
      <c r="B105" s="114"/>
      <c r="C105" s="114"/>
      <c r="D105" s="179"/>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31"/>
      <c r="AF105" s="131"/>
      <c r="AG105" s="131"/>
      <c r="AH105" s="131"/>
      <c r="AI105" s="131"/>
      <c r="AJ105" s="131"/>
      <c r="AK105" s="131"/>
      <c r="AL105" s="131"/>
      <c r="AM105" s="131"/>
      <c r="AN105" s="131"/>
      <c r="AO105" s="124"/>
      <c r="AP105" s="28"/>
      <c r="AQ105" s="5"/>
    </row>
    <row r="106" spans="1:43" ht="14.45" customHeight="1">
      <c r="A106" s="210"/>
      <c r="B106" s="114"/>
      <c r="C106" s="114"/>
      <c r="D106" s="179"/>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32"/>
      <c r="AF106" s="132"/>
      <c r="AG106" s="132"/>
      <c r="AH106" s="132"/>
      <c r="AI106" s="132"/>
      <c r="AJ106" s="132"/>
      <c r="AK106" s="132"/>
      <c r="AL106" s="132"/>
      <c r="AM106" s="132"/>
      <c r="AN106" s="132"/>
      <c r="AO106" s="125"/>
      <c r="AP106" s="28"/>
      <c r="AQ106" s="5"/>
    </row>
    <row r="107" spans="1:43" ht="16.5">
      <c r="A107" s="211"/>
      <c r="B107" s="114"/>
      <c r="C107" s="114"/>
      <c r="D107" s="180"/>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178"/>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30"/>
      <c r="AF108" s="130"/>
      <c r="AG108" s="130"/>
      <c r="AH108" s="130"/>
      <c r="AI108" s="130"/>
      <c r="AJ108" s="130"/>
      <c r="AK108" s="130"/>
      <c r="AL108" s="130"/>
      <c r="AM108" s="130"/>
      <c r="AN108" s="130"/>
      <c r="AO108" s="123">
        <f>SUM(AD108:AN112)</f>
        <v>0</v>
      </c>
      <c r="AP108" s="28"/>
      <c r="AQ108" s="5"/>
    </row>
    <row r="109" spans="1:43" ht="14.45" customHeight="1">
      <c r="A109" s="210"/>
      <c r="B109" s="114"/>
      <c r="C109" s="114"/>
      <c r="D109" s="179"/>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31"/>
      <c r="AF109" s="131"/>
      <c r="AG109" s="131"/>
      <c r="AH109" s="131"/>
      <c r="AI109" s="131"/>
      <c r="AJ109" s="131"/>
      <c r="AK109" s="131"/>
      <c r="AL109" s="131"/>
      <c r="AM109" s="131"/>
      <c r="AN109" s="131"/>
      <c r="AO109" s="124"/>
      <c r="AP109" s="28"/>
      <c r="AQ109" s="5"/>
    </row>
    <row r="110" spans="1:43" ht="14.45" customHeight="1">
      <c r="A110" s="210"/>
      <c r="B110" s="114"/>
      <c r="C110" s="114"/>
      <c r="D110" s="179"/>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31"/>
      <c r="AF110" s="131"/>
      <c r="AG110" s="131"/>
      <c r="AH110" s="131"/>
      <c r="AI110" s="131"/>
      <c r="AJ110" s="131"/>
      <c r="AK110" s="131"/>
      <c r="AL110" s="131"/>
      <c r="AM110" s="131"/>
      <c r="AN110" s="131"/>
      <c r="AO110" s="124"/>
      <c r="AP110" s="28"/>
      <c r="AQ110" s="5"/>
    </row>
    <row r="111" spans="1:43" ht="14.45" customHeight="1">
      <c r="A111" s="210"/>
      <c r="B111" s="114"/>
      <c r="C111" s="114"/>
      <c r="D111" s="179"/>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31"/>
      <c r="AF111" s="131"/>
      <c r="AG111" s="131"/>
      <c r="AH111" s="131"/>
      <c r="AI111" s="131"/>
      <c r="AJ111" s="131"/>
      <c r="AK111" s="131"/>
      <c r="AL111" s="131"/>
      <c r="AM111" s="131"/>
      <c r="AN111" s="131"/>
      <c r="AO111" s="124"/>
      <c r="AP111" s="28"/>
      <c r="AQ111" s="5"/>
    </row>
    <row r="112" spans="1:43" ht="14.45" customHeight="1">
      <c r="A112" s="210"/>
      <c r="B112" s="114"/>
      <c r="C112" s="114"/>
      <c r="D112" s="179"/>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32"/>
      <c r="AF112" s="132"/>
      <c r="AG112" s="132"/>
      <c r="AH112" s="132"/>
      <c r="AI112" s="132"/>
      <c r="AJ112" s="132"/>
      <c r="AK112" s="132"/>
      <c r="AL112" s="132"/>
      <c r="AM112" s="132"/>
      <c r="AN112" s="132"/>
      <c r="AO112" s="125"/>
      <c r="AP112" s="28"/>
      <c r="AQ112" s="5"/>
    </row>
    <row r="113" spans="1:43" ht="16.5">
      <c r="A113" s="211"/>
      <c r="B113" s="114"/>
      <c r="C113" s="114"/>
      <c r="D113" s="180"/>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178">
        <v>700</v>
      </c>
      <c r="E114" s="191"/>
      <c r="F114" s="178">
        <v>78</v>
      </c>
      <c r="G114" s="178"/>
      <c r="H114" s="178"/>
      <c r="I114" s="178"/>
      <c r="J114" s="175">
        <f>+F114+G114</f>
        <v>78</v>
      </c>
      <c r="K114" s="168">
        <f>+AO114</f>
        <v>122</v>
      </c>
      <c r="L114" s="164">
        <f>+J114+K114</f>
        <v>200</v>
      </c>
      <c r="M114" s="157">
        <f>+(D114+E114)-(L114)+H114-I114</f>
        <v>500</v>
      </c>
      <c r="N114" s="18">
        <v>500</v>
      </c>
      <c r="O114" s="19" t="s">
        <v>142</v>
      </c>
      <c r="P114" s="19"/>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44</v>
      </c>
      <c r="AC114" s="146">
        <v>78</v>
      </c>
      <c r="AD114" s="145">
        <f>+AB114+AC114</f>
        <v>122</v>
      </c>
      <c r="AE114" s="130"/>
      <c r="AF114" s="130"/>
      <c r="AG114" s="130"/>
      <c r="AH114" s="130"/>
      <c r="AI114" s="130"/>
      <c r="AJ114" s="130"/>
      <c r="AK114" s="130"/>
      <c r="AL114" s="130"/>
      <c r="AM114" s="130"/>
      <c r="AN114" s="130"/>
      <c r="AO114" s="123">
        <f>SUM(AD114:AN118)</f>
        <v>122</v>
      </c>
      <c r="AP114" s="28"/>
      <c r="AQ114" s="5"/>
    </row>
    <row r="115" spans="1:43" ht="14.45" customHeight="1">
      <c r="A115" s="210"/>
      <c r="B115" s="110"/>
      <c r="C115" s="111"/>
      <c r="D115" s="179"/>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31"/>
      <c r="AF115" s="131"/>
      <c r="AG115" s="131"/>
      <c r="AH115" s="131"/>
      <c r="AI115" s="131"/>
      <c r="AJ115" s="131"/>
      <c r="AK115" s="131"/>
      <c r="AL115" s="131"/>
      <c r="AM115" s="131"/>
      <c r="AN115" s="131"/>
      <c r="AO115" s="124"/>
      <c r="AP115" s="28"/>
      <c r="AQ115" s="5"/>
    </row>
    <row r="116" spans="1:43" ht="14.45" customHeight="1">
      <c r="A116" s="210"/>
      <c r="B116" s="110"/>
      <c r="C116" s="111"/>
      <c r="D116" s="179"/>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31"/>
      <c r="AF116" s="131"/>
      <c r="AG116" s="131"/>
      <c r="AH116" s="131"/>
      <c r="AI116" s="131"/>
      <c r="AJ116" s="131"/>
      <c r="AK116" s="131"/>
      <c r="AL116" s="131"/>
      <c r="AM116" s="131"/>
      <c r="AN116" s="131"/>
      <c r="AO116" s="124"/>
      <c r="AP116" s="28"/>
      <c r="AQ116" s="5"/>
    </row>
    <row r="117" spans="1:43" ht="14.45" customHeight="1">
      <c r="A117" s="210"/>
      <c r="B117" s="110"/>
      <c r="C117" s="111"/>
      <c r="D117" s="179"/>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31"/>
      <c r="AF117" s="131"/>
      <c r="AG117" s="131"/>
      <c r="AH117" s="131"/>
      <c r="AI117" s="131"/>
      <c r="AJ117" s="131"/>
      <c r="AK117" s="131"/>
      <c r="AL117" s="131"/>
      <c r="AM117" s="131"/>
      <c r="AN117" s="131"/>
      <c r="AO117" s="124"/>
      <c r="AP117" s="28"/>
      <c r="AQ117" s="5"/>
    </row>
    <row r="118" spans="1:43" ht="14.45" customHeight="1">
      <c r="A118" s="210"/>
      <c r="B118" s="110"/>
      <c r="C118" s="111"/>
      <c r="D118" s="179"/>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32"/>
      <c r="AF118" s="132"/>
      <c r="AG118" s="132"/>
      <c r="AH118" s="132"/>
      <c r="AI118" s="132"/>
      <c r="AJ118" s="132"/>
      <c r="AK118" s="132"/>
      <c r="AL118" s="132"/>
      <c r="AM118" s="132"/>
      <c r="AN118" s="132"/>
      <c r="AO118" s="125"/>
      <c r="AP118" s="28"/>
      <c r="AQ118" s="5"/>
    </row>
    <row r="119" spans="1:43" ht="16.5">
      <c r="A119" s="211"/>
      <c r="B119" s="112"/>
      <c r="C119" s="113"/>
      <c r="D119" s="180"/>
      <c r="E119" s="193"/>
      <c r="F119" s="180"/>
      <c r="G119" s="180"/>
      <c r="H119" s="180"/>
      <c r="I119" s="180"/>
      <c r="J119" s="177"/>
      <c r="K119" s="170"/>
      <c r="L119" s="166"/>
      <c r="M119" s="32" t="b">
        <f>M114=N119</f>
        <v>1</v>
      </c>
      <c r="N119" s="33">
        <f>SUM(N114:N118)</f>
        <v>500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178">
        <v>228</v>
      </c>
      <c r="E120" s="191"/>
      <c r="F120" s="178">
        <v>46</v>
      </c>
      <c r="G120" s="178"/>
      <c r="H120" s="178"/>
      <c r="I120" s="178"/>
      <c r="J120" s="175">
        <f>+F120+G120</f>
        <v>46</v>
      </c>
      <c r="K120" s="168">
        <f>+AO120</f>
        <v>0</v>
      </c>
      <c r="L120" s="164">
        <f>+J120+K120</f>
        <v>46</v>
      </c>
      <c r="M120" s="157">
        <f>+(D120+E120)-(L120)+H120-I120</f>
        <v>182</v>
      </c>
      <c r="N120" s="18">
        <v>182</v>
      </c>
      <c r="O120" s="19" t="s">
        <v>144</v>
      </c>
      <c r="P120" s="19"/>
      <c r="Q120" s="20">
        <v>46681</v>
      </c>
      <c r="R120" s="21" t="str">
        <f ca="1">IF(Q120=0," ",IFERROR(IF(DATEDIF(TODAY(),Q120,"M")&lt;=5,"ROJO",IF(DATEDIF(TODAY(),Q120,"M")&gt;=12,"VERDE",IF(AND(DATEDIF(TODAY(),Q120,"M")&gt;=6,DATEDIF(TODAY(),Q120,"M")&lt;=11),"AMARILLO"))),S120))</f>
        <v>VERDE</v>
      </c>
      <c r="S120" s="21" t="str">
        <f>IF(Q120=0," ",IF(Q120&lt;=$N$5,"VENCIDO","NO VENCIDO"))</f>
        <v>NO VENCIDO</v>
      </c>
      <c r="T120" s="22"/>
      <c r="U120" s="23"/>
      <c r="V120" s="23"/>
      <c r="W120" s="24"/>
      <c r="X120" s="24"/>
      <c r="Y120" s="147">
        <f>+AT120</f>
        <v>0</v>
      </c>
      <c r="Z120" s="25"/>
      <c r="AA120" s="6"/>
      <c r="AB120" s="146"/>
      <c r="AC120" s="146"/>
      <c r="AD120" s="145">
        <f>+AB120+AC120</f>
        <v>0</v>
      </c>
      <c r="AE120" s="130"/>
      <c r="AF120" s="130"/>
      <c r="AG120" s="130"/>
      <c r="AH120" s="130"/>
      <c r="AI120" s="130"/>
      <c r="AJ120" s="130"/>
      <c r="AK120" s="130"/>
      <c r="AL120" s="130"/>
      <c r="AM120" s="130"/>
      <c r="AN120" s="130"/>
      <c r="AO120" s="123">
        <f>SUM(AD120:AN124)</f>
        <v>0</v>
      </c>
      <c r="AP120" s="28"/>
      <c r="AQ120" s="5"/>
    </row>
    <row r="121" spans="1:43" ht="14.45" customHeight="1">
      <c r="A121" s="210"/>
      <c r="B121" s="110"/>
      <c r="C121" s="111"/>
      <c r="D121" s="179"/>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31"/>
      <c r="AF121" s="131"/>
      <c r="AG121" s="131"/>
      <c r="AH121" s="131"/>
      <c r="AI121" s="131"/>
      <c r="AJ121" s="131"/>
      <c r="AK121" s="131"/>
      <c r="AL121" s="131"/>
      <c r="AM121" s="131"/>
      <c r="AN121" s="131"/>
      <c r="AO121" s="124"/>
      <c r="AP121" s="28"/>
      <c r="AQ121" s="5"/>
    </row>
    <row r="122" spans="1:43" ht="14.45" customHeight="1">
      <c r="A122" s="210"/>
      <c r="B122" s="110"/>
      <c r="C122" s="111"/>
      <c r="D122" s="179"/>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31"/>
      <c r="AF122" s="131"/>
      <c r="AG122" s="131"/>
      <c r="AH122" s="131"/>
      <c r="AI122" s="131"/>
      <c r="AJ122" s="131"/>
      <c r="AK122" s="131"/>
      <c r="AL122" s="131"/>
      <c r="AM122" s="131"/>
      <c r="AN122" s="131"/>
      <c r="AO122" s="124"/>
      <c r="AP122" s="28"/>
      <c r="AQ122" s="5"/>
    </row>
    <row r="123" spans="1:43" ht="14.45" customHeight="1">
      <c r="A123" s="210"/>
      <c r="B123" s="110"/>
      <c r="C123" s="111"/>
      <c r="D123" s="179"/>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31"/>
      <c r="AF123" s="131"/>
      <c r="AG123" s="131"/>
      <c r="AH123" s="131"/>
      <c r="AI123" s="131"/>
      <c r="AJ123" s="131"/>
      <c r="AK123" s="131"/>
      <c r="AL123" s="131"/>
      <c r="AM123" s="131"/>
      <c r="AN123" s="131"/>
      <c r="AO123" s="124"/>
      <c r="AP123" s="28"/>
      <c r="AQ123" s="5"/>
    </row>
    <row r="124" spans="1:43" ht="14.45" customHeight="1">
      <c r="A124" s="210"/>
      <c r="B124" s="110"/>
      <c r="C124" s="111"/>
      <c r="D124" s="179"/>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32"/>
      <c r="AF124" s="132"/>
      <c r="AG124" s="132"/>
      <c r="AH124" s="132"/>
      <c r="AI124" s="132"/>
      <c r="AJ124" s="132"/>
      <c r="AK124" s="132"/>
      <c r="AL124" s="132"/>
      <c r="AM124" s="132"/>
      <c r="AN124" s="132"/>
      <c r="AO124" s="125"/>
      <c r="AP124" s="28"/>
      <c r="AQ124" s="5"/>
    </row>
    <row r="125" spans="1:43" ht="16.5">
      <c r="A125" s="211"/>
      <c r="B125" s="112"/>
      <c r="C125" s="113"/>
      <c r="D125" s="180"/>
      <c r="E125" s="193"/>
      <c r="F125" s="180"/>
      <c r="G125" s="180"/>
      <c r="H125" s="180"/>
      <c r="I125" s="180"/>
      <c r="J125" s="177"/>
      <c r="K125" s="170"/>
      <c r="L125" s="166"/>
      <c r="M125" s="32" t="b">
        <f>M120=N125</f>
        <v>1</v>
      </c>
      <c r="N125" s="33">
        <f>SUM(N120:N124)</f>
        <v>182</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178">
        <v>348</v>
      </c>
      <c r="E126" s="191"/>
      <c r="F126" s="178">
        <v>94</v>
      </c>
      <c r="G126" s="178"/>
      <c r="H126" s="178"/>
      <c r="I126" s="178"/>
      <c r="J126" s="175">
        <f>+F126+G126</f>
        <v>94</v>
      </c>
      <c r="K126" s="168">
        <f>+AO126</f>
        <v>0</v>
      </c>
      <c r="L126" s="164">
        <f>+J126+K126</f>
        <v>94</v>
      </c>
      <c r="M126" s="157">
        <f>+(D126+E126)-(L126)+H126-I126</f>
        <v>254</v>
      </c>
      <c r="N126" s="18">
        <v>254</v>
      </c>
      <c r="O126" s="19" t="s">
        <v>146</v>
      </c>
      <c r="P126" s="19"/>
      <c r="Q126" s="20">
        <v>46550</v>
      </c>
      <c r="R126" s="21" t="str">
        <f ca="1">IF(Q126=0," ",IFERROR(IF(DATEDIF(TODAY(),Q126,"M")&lt;=5,"ROJO",IF(DATEDIF(TODAY(),Q126,"M")&gt;=12,"VERDE",IF(AND(DATEDIF(TODAY(),Q126,"M")&gt;=6,DATEDIF(TODAY(),Q126,"M")&lt;=11),"AMARILLO"))),S126))</f>
        <v>AMARILLO</v>
      </c>
      <c r="S126" s="21" t="str">
        <f>IF(Q126=0," ",IF(Q126&lt;=$N$5,"VENCIDO","NO VENCIDO"))</f>
        <v>NO VENCIDO</v>
      </c>
      <c r="T126" s="22"/>
      <c r="U126" s="23"/>
      <c r="V126" s="23"/>
      <c r="W126" s="24"/>
      <c r="X126" s="24"/>
      <c r="Y126" s="147">
        <f>+AT126</f>
        <v>0</v>
      </c>
      <c r="Z126" s="25"/>
      <c r="AA126" s="6"/>
      <c r="AB126" s="146"/>
      <c r="AC126" s="146"/>
      <c r="AD126" s="145">
        <f>+AB126+AC126</f>
        <v>0</v>
      </c>
      <c r="AE126" s="130"/>
      <c r="AF126" s="130"/>
      <c r="AG126" s="130"/>
      <c r="AH126" s="130"/>
      <c r="AI126" s="130"/>
      <c r="AJ126" s="130"/>
      <c r="AK126" s="130"/>
      <c r="AL126" s="130"/>
      <c r="AM126" s="130"/>
      <c r="AN126" s="130"/>
      <c r="AO126" s="123">
        <f>SUM(AD126:AN130)</f>
        <v>0</v>
      </c>
      <c r="AP126" s="28"/>
      <c r="AQ126" s="5"/>
    </row>
    <row r="127" spans="1:43" ht="14.45" customHeight="1">
      <c r="A127" s="210"/>
      <c r="B127" s="110"/>
      <c r="C127" s="111"/>
      <c r="D127" s="179"/>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31"/>
      <c r="AF127" s="131"/>
      <c r="AG127" s="131"/>
      <c r="AH127" s="131"/>
      <c r="AI127" s="131"/>
      <c r="AJ127" s="131"/>
      <c r="AK127" s="131"/>
      <c r="AL127" s="131"/>
      <c r="AM127" s="131"/>
      <c r="AN127" s="131"/>
      <c r="AO127" s="124"/>
      <c r="AP127" s="28"/>
      <c r="AQ127" s="5"/>
    </row>
    <row r="128" spans="1:43" ht="14.45" customHeight="1">
      <c r="A128" s="210"/>
      <c r="B128" s="110"/>
      <c r="C128" s="111"/>
      <c r="D128" s="179"/>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31"/>
      <c r="AF128" s="131"/>
      <c r="AG128" s="131"/>
      <c r="AH128" s="131"/>
      <c r="AI128" s="131"/>
      <c r="AJ128" s="131"/>
      <c r="AK128" s="131"/>
      <c r="AL128" s="131"/>
      <c r="AM128" s="131"/>
      <c r="AN128" s="131"/>
      <c r="AO128" s="124"/>
      <c r="AP128" s="28"/>
      <c r="AQ128" s="5"/>
    </row>
    <row r="129" spans="1:43" ht="14.45" customHeight="1">
      <c r="A129" s="210"/>
      <c r="B129" s="110"/>
      <c r="C129" s="111"/>
      <c r="D129" s="179"/>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31"/>
      <c r="AF129" s="131"/>
      <c r="AG129" s="131"/>
      <c r="AH129" s="131"/>
      <c r="AI129" s="131"/>
      <c r="AJ129" s="131"/>
      <c r="AK129" s="131"/>
      <c r="AL129" s="131"/>
      <c r="AM129" s="131"/>
      <c r="AN129" s="131"/>
      <c r="AO129" s="124"/>
      <c r="AP129" s="28"/>
      <c r="AQ129" s="5"/>
    </row>
    <row r="130" spans="1:43" ht="14.45" customHeight="1">
      <c r="A130" s="210"/>
      <c r="B130" s="110"/>
      <c r="C130" s="111"/>
      <c r="D130" s="179"/>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32"/>
      <c r="AF130" s="132"/>
      <c r="AG130" s="132"/>
      <c r="AH130" s="132"/>
      <c r="AI130" s="132"/>
      <c r="AJ130" s="132"/>
      <c r="AK130" s="132"/>
      <c r="AL130" s="132"/>
      <c r="AM130" s="132"/>
      <c r="AN130" s="132"/>
      <c r="AO130" s="125"/>
      <c r="AP130" s="28"/>
      <c r="AQ130" s="5"/>
    </row>
    <row r="131" spans="1:43" ht="16.5">
      <c r="A131" s="211"/>
      <c r="B131" s="112"/>
      <c r="C131" s="113"/>
      <c r="D131" s="180"/>
      <c r="E131" s="193"/>
      <c r="F131" s="180"/>
      <c r="G131" s="180"/>
      <c r="H131" s="180"/>
      <c r="I131" s="180"/>
      <c r="J131" s="177"/>
      <c r="K131" s="170"/>
      <c r="L131" s="166"/>
      <c r="M131" s="32" t="b">
        <f>M126=N131</f>
        <v>1</v>
      </c>
      <c r="N131" s="33">
        <f>SUM(N126:N130)</f>
        <v>254</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178"/>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30"/>
      <c r="AF132" s="130"/>
      <c r="AG132" s="130"/>
      <c r="AH132" s="130"/>
      <c r="AI132" s="130"/>
      <c r="AJ132" s="130"/>
      <c r="AK132" s="130"/>
      <c r="AL132" s="130"/>
      <c r="AM132" s="130"/>
      <c r="AN132" s="130"/>
      <c r="AO132" s="123">
        <f>SUM(AD132:AN136)</f>
        <v>0</v>
      </c>
      <c r="AP132" s="28"/>
      <c r="AQ132" s="5"/>
    </row>
    <row r="133" spans="1:43" ht="14.45" customHeight="1">
      <c r="A133" s="210"/>
      <c r="B133" s="114"/>
      <c r="C133" s="114"/>
      <c r="D133" s="179"/>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31"/>
      <c r="AF133" s="131"/>
      <c r="AG133" s="131"/>
      <c r="AH133" s="131"/>
      <c r="AI133" s="131"/>
      <c r="AJ133" s="131"/>
      <c r="AK133" s="131"/>
      <c r="AL133" s="131"/>
      <c r="AM133" s="131"/>
      <c r="AN133" s="131"/>
      <c r="AO133" s="124"/>
      <c r="AP133" s="28"/>
      <c r="AQ133" s="5"/>
    </row>
    <row r="134" spans="1:43" ht="14.45" customHeight="1">
      <c r="A134" s="210"/>
      <c r="B134" s="114"/>
      <c r="C134" s="114"/>
      <c r="D134" s="179"/>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31"/>
      <c r="AF134" s="131"/>
      <c r="AG134" s="131"/>
      <c r="AH134" s="131"/>
      <c r="AI134" s="131"/>
      <c r="AJ134" s="131"/>
      <c r="AK134" s="131"/>
      <c r="AL134" s="131"/>
      <c r="AM134" s="131"/>
      <c r="AN134" s="131"/>
      <c r="AO134" s="124"/>
      <c r="AP134" s="28"/>
      <c r="AQ134" s="5"/>
    </row>
    <row r="135" spans="1:43" ht="14.45" customHeight="1">
      <c r="A135" s="210"/>
      <c r="B135" s="114"/>
      <c r="C135" s="114"/>
      <c r="D135" s="179"/>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31"/>
      <c r="AF135" s="131"/>
      <c r="AG135" s="131"/>
      <c r="AH135" s="131"/>
      <c r="AI135" s="131"/>
      <c r="AJ135" s="131"/>
      <c r="AK135" s="131"/>
      <c r="AL135" s="131"/>
      <c r="AM135" s="131"/>
      <c r="AN135" s="131"/>
      <c r="AO135" s="124"/>
      <c r="AP135" s="28"/>
      <c r="AQ135" s="5"/>
    </row>
    <row r="136" spans="1:43" ht="14.45" customHeight="1">
      <c r="A136" s="210"/>
      <c r="B136" s="114"/>
      <c r="C136" s="114"/>
      <c r="D136" s="179"/>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32"/>
      <c r="AF136" s="132"/>
      <c r="AG136" s="132"/>
      <c r="AH136" s="132"/>
      <c r="AI136" s="132"/>
      <c r="AJ136" s="132"/>
      <c r="AK136" s="132"/>
      <c r="AL136" s="132"/>
      <c r="AM136" s="132"/>
      <c r="AN136" s="132"/>
      <c r="AO136" s="125"/>
      <c r="AP136" s="28"/>
      <c r="AQ136" s="5"/>
    </row>
    <row r="137" spans="1:43" ht="16.5">
      <c r="A137" s="211"/>
      <c r="B137" s="114"/>
      <c r="C137" s="114"/>
      <c r="D137" s="180"/>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178">
        <v>280</v>
      </c>
      <c r="E138" s="191"/>
      <c r="F138" s="178">
        <v>26</v>
      </c>
      <c r="G138" s="178"/>
      <c r="H138" s="178"/>
      <c r="I138" s="178"/>
      <c r="J138" s="175">
        <f>+F138+G138</f>
        <v>26</v>
      </c>
      <c r="K138" s="168">
        <f>+AO138</f>
        <v>40</v>
      </c>
      <c r="L138" s="164">
        <f>+J138+K138</f>
        <v>66</v>
      </c>
      <c r="M138" s="157">
        <f>+(D138+E138)-(L138)+H138-I138</f>
        <v>214</v>
      </c>
      <c r="N138" s="18">
        <v>214</v>
      </c>
      <c r="O138" s="19" t="s">
        <v>149</v>
      </c>
      <c r="P138" s="19"/>
      <c r="Q138" s="20">
        <v>46388</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c r="AC138" s="146">
        <v>40</v>
      </c>
      <c r="AD138" s="145">
        <f>+AB138+AC138</f>
        <v>40</v>
      </c>
      <c r="AE138" s="130"/>
      <c r="AF138" s="130"/>
      <c r="AG138" s="130"/>
      <c r="AH138" s="130"/>
      <c r="AI138" s="130"/>
      <c r="AJ138" s="130"/>
      <c r="AK138" s="130"/>
      <c r="AL138" s="130"/>
      <c r="AM138" s="130"/>
      <c r="AN138" s="130"/>
      <c r="AO138" s="123">
        <f>SUM(AD138:AN142)</f>
        <v>40</v>
      </c>
      <c r="AP138" s="28"/>
      <c r="AQ138" s="5"/>
    </row>
    <row r="139" spans="1:43" ht="14.45" customHeight="1">
      <c r="A139" s="210"/>
      <c r="B139" s="110"/>
      <c r="C139" s="111"/>
      <c r="D139" s="179"/>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31"/>
      <c r="AF139" s="131"/>
      <c r="AG139" s="131"/>
      <c r="AH139" s="131"/>
      <c r="AI139" s="131"/>
      <c r="AJ139" s="131"/>
      <c r="AK139" s="131"/>
      <c r="AL139" s="131"/>
      <c r="AM139" s="131"/>
      <c r="AN139" s="131"/>
      <c r="AO139" s="124"/>
      <c r="AP139" s="28"/>
      <c r="AQ139" s="5"/>
    </row>
    <row r="140" spans="1:43" ht="14.45" customHeight="1">
      <c r="A140" s="210"/>
      <c r="B140" s="110"/>
      <c r="C140" s="111"/>
      <c r="D140" s="179"/>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31"/>
      <c r="AF140" s="131"/>
      <c r="AG140" s="131"/>
      <c r="AH140" s="131"/>
      <c r="AI140" s="131"/>
      <c r="AJ140" s="131"/>
      <c r="AK140" s="131"/>
      <c r="AL140" s="131"/>
      <c r="AM140" s="131"/>
      <c r="AN140" s="131"/>
      <c r="AO140" s="124"/>
      <c r="AP140" s="28"/>
      <c r="AQ140" s="5"/>
    </row>
    <row r="141" spans="1:43" ht="14.45" customHeight="1">
      <c r="A141" s="210"/>
      <c r="B141" s="110"/>
      <c r="C141" s="111"/>
      <c r="D141" s="179"/>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31"/>
      <c r="AF141" s="131"/>
      <c r="AG141" s="131"/>
      <c r="AH141" s="131"/>
      <c r="AI141" s="131"/>
      <c r="AJ141" s="131"/>
      <c r="AK141" s="131"/>
      <c r="AL141" s="131"/>
      <c r="AM141" s="131"/>
      <c r="AN141" s="131"/>
      <c r="AO141" s="124"/>
      <c r="AP141" s="28"/>
      <c r="AQ141" s="5"/>
    </row>
    <row r="142" spans="1:43" ht="14.45" customHeight="1">
      <c r="A142" s="210"/>
      <c r="B142" s="110"/>
      <c r="C142" s="111"/>
      <c r="D142" s="179"/>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32"/>
      <c r="AF142" s="132"/>
      <c r="AG142" s="132"/>
      <c r="AH142" s="132"/>
      <c r="AI142" s="132"/>
      <c r="AJ142" s="132"/>
      <c r="AK142" s="132"/>
      <c r="AL142" s="132"/>
      <c r="AM142" s="132"/>
      <c r="AN142" s="132"/>
      <c r="AO142" s="125"/>
      <c r="AP142" s="28"/>
      <c r="AQ142" s="5"/>
    </row>
    <row r="143" spans="1:43" ht="16.5">
      <c r="A143" s="211"/>
      <c r="B143" s="112"/>
      <c r="C143" s="113"/>
      <c r="D143" s="180"/>
      <c r="E143" s="193"/>
      <c r="F143" s="180"/>
      <c r="G143" s="180"/>
      <c r="H143" s="180"/>
      <c r="I143" s="180"/>
      <c r="J143" s="177"/>
      <c r="K143" s="170"/>
      <c r="L143" s="166"/>
      <c r="M143" s="32" t="b">
        <f>M138=N143</f>
        <v>1</v>
      </c>
      <c r="N143" s="33">
        <f>SUM(N138:N142)</f>
        <v>214</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178">
        <v>171</v>
      </c>
      <c r="E144" s="191"/>
      <c r="F144" s="178">
        <v>11</v>
      </c>
      <c r="G144" s="178"/>
      <c r="H144" s="178"/>
      <c r="I144" s="178"/>
      <c r="J144" s="175">
        <f>+F144+G144</f>
        <v>11</v>
      </c>
      <c r="K144" s="168">
        <f>+AO144</f>
        <v>0</v>
      </c>
      <c r="L144" s="164">
        <f>+J144+K144</f>
        <v>11</v>
      </c>
      <c r="M144" s="157">
        <f>+(D144+E144)-(L144)+H144-I144</f>
        <v>160</v>
      </c>
      <c r="N144" s="18">
        <v>160</v>
      </c>
      <c r="O144" s="19" t="s">
        <v>151</v>
      </c>
      <c r="P144" s="19"/>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30"/>
      <c r="AF144" s="130"/>
      <c r="AG144" s="130"/>
      <c r="AH144" s="130"/>
      <c r="AI144" s="130"/>
      <c r="AJ144" s="130"/>
      <c r="AK144" s="130"/>
      <c r="AL144" s="130"/>
      <c r="AM144" s="130"/>
      <c r="AN144" s="130"/>
      <c r="AO144" s="123">
        <f>SUM(AD144:AN148)</f>
        <v>0</v>
      </c>
      <c r="AP144" s="28"/>
      <c r="AQ144" s="5"/>
    </row>
    <row r="145" spans="1:43" ht="14.45" customHeight="1">
      <c r="A145" s="210"/>
      <c r="B145" s="110"/>
      <c r="C145" s="111"/>
      <c r="D145" s="179"/>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31"/>
      <c r="AF145" s="131"/>
      <c r="AG145" s="131"/>
      <c r="AH145" s="131"/>
      <c r="AI145" s="131"/>
      <c r="AJ145" s="131"/>
      <c r="AK145" s="131"/>
      <c r="AL145" s="131"/>
      <c r="AM145" s="131"/>
      <c r="AN145" s="131"/>
      <c r="AO145" s="124"/>
      <c r="AP145" s="28"/>
      <c r="AQ145" s="5"/>
    </row>
    <row r="146" spans="1:43" ht="14.45" customHeight="1">
      <c r="A146" s="210"/>
      <c r="B146" s="110"/>
      <c r="C146" s="111"/>
      <c r="D146" s="179"/>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31"/>
      <c r="AF146" s="131"/>
      <c r="AG146" s="131"/>
      <c r="AH146" s="131"/>
      <c r="AI146" s="131"/>
      <c r="AJ146" s="131"/>
      <c r="AK146" s="131"/>
      <c r="AL146" s="131"/>
      <c r="AM146" s="131"/>
      <c r="AN146" s="131"/>
      <c r="AO146" s="124"/>
      <c r="AP146" s="28"/>
      <c r="AQ146" s="5"/>
    </row>
    <row r="147" spans="1:43" ht="14.45" customHeight="1">
      <c r="A147" s="210"/>
      <c r="B147" s="110"/>
      <c r="C147" s="111"/>
      <c r="D147" s="179"/>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31"/>
      <c r="AF147" s="131"/>
      <c r="AG147" s="131"/>
      <c r="AH147" s="131"/>
      <c r="AI147" s="131"/>
      <c r="AJ147" s="131"/>
      <c r="AK147" s="131"/>
      <c r="AL147" s="131"/>
      <c r="AM147" s="131"/>
      <c r="AN147" s="131"/>
      <c r="AO147" s="124"/>
      <c r="AP147" s="28"/>
      <c r="AQ147" s="5"/>
    </row>
    <row r="148" spans="1:43" ht="14.45" customHeight="1">
      <c r="A148" s="210"/>
      <c r="B148" s="110"/>
      <c r="C148" s="111"/>
      <c r="D148" s="179"/>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32"/>
      <c r="AF148" s="132"/>
      <c r="AG148" s="132"/>
      <c r="AH148" s="132"/>
      <c r="AI148" s="132"/>
      <c r="AJ148" s="132"/>
      <c r="AK148" s="132"/>
      <c r="AL148" s="132"/>
      <c r="AM148" s="132"/>
      <c r="AN148" s="132"/>
      <c r="AO148" s="125"/>
      <c r="AP148" s="28"/>
      <c r="AQ148" s="5"/>
    </row>
    <row r="149" spans="1:43" ht="16.5">
      <c r="A149" s="211"/>
      <c r="B149" s="112"/>
      <c r="C149" s="113"/>
      <c r="D149" s="180"/>
      <c r="E149" s="193"/>
      <c r="F149" s="180"/>
      <c r="G149" s="180"/>
      <c r="H149" s="180"/>
      <c r="I149" s="180"/>
      <c r="J149" s="177"/>
      <c r="K149" s="170"/>
      <c r="L149" s="166"/>
      <c r="M149" s="32" t="b">
        <f>M144=N149</f>
        <v>1</v>
      </c>
      <c r="N149" s="33">
        <f>SUM(N144:N148)</f>
        <v>160</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01">
        <v>222</v>
      </c>
      <c r="E150" s="194"/>
      <c r="F150" s="178">
        <v>82</v>
      </c>
      <c r="G150" s="178"/>
      <c r="H150" s="178"/>
      <c r="I150" s="178"/>
      <c r="J150" s="175">
        <f>+F150+G150</f>
        <v>82</v>
      </c>
      <c r="K150" s="168">
        <f>+AO150</f>
        <v>40</v>
      </c>
      <c r="L150" s="164">
        <f>+J150+K150</f>
        <v>122</v>
      </c>
      <c r="M150" s="157">
        <f>+(D150+E150)-(L150)+H150-I150</f>
        <v>100</v>
      </c>
      <c r="N150" s="18">
        <v>100</v>
      </c>
      <c r="O150" s="19" t="s">
        <v>153</v>
      </c>
      <c r="P150" s="19"/>
      <c r="Q150" s="20">
        <v>46082</v>
      </c>
      <c r="R150" s="21" t="str">
        <f ca="1">IF(Q150=0," ",IFERROR(IF(DATEDIF(TODAY(),Q150,"M")&lt;=5,"ROJO",IF(DATEDIF(TODAY(),Q150,"M")&gt;=12,"VERDE",IF(AND(DATEDIF(TODAY(),Q150,"M")&gt;=6,DATEDIF(TODAY(),Q150,"M")&lt;=11),"AMARILLO"))),S150))</f>
        <v>NO VENCIDO</v>
      </c>
      <c r="S150" s="21" t="str">
        <f>IF(Q150=0," ",IF(Q150&lt;=$N$5,"VENCIDO","NO VENCIDO"))</f>
        <v>NO VENCIDO</v>
      </c>
      <c r="T150" s="22"/>
      <c r="U150" s="23"/>
      <c r="V150" s="23"/>
      <c r="W150" s="24"/>
      <c r="X150" s="24"/>
      <c r="Y150" s="147">
        <f>+AT150</f>
        <v>0</v>
      </c>
      <c r="Z150" s="25"/>
      <c r="AA150" s="6"/>
      <c r="AB150" s="146"/>
      <c r="AC150" s="146">
        <v>40</v>
      </c>
      <c r="AD150" s="145">
        <f>+AB150+AC150</f>
        <v>40</v>
      </c>
      <c r="AE150" s="130"/>
      <c r="AF150" s="130"/>
      <c r="AG150" s="130"/>
      <c r="AH150" s="130"/>
      <c r="AI150" s="130"/>
      <c r="AJ150" s="130"/>
      <c r="AK150" s="130"/>
      <c r="AL150" s="130"/>
      <c r="AM150" s="130"/>
      <c r="AN150" s="130"/>
      <c r="AO150" s="123">
        <f>SUM(AD150:AN154)</f>
        <v>40</v>
      </c>
      <c r="AP150" s="28"/>
      <c r="AQ150" s="5"/>
    </row>
    <row r="151" spans="1:43" ht="14.45" customHeight="1">
      <c r="A151" s="210"/>
      <c r="B151" s="122"/>
      <c r="C151" s="122"/>
      <c r="D151" s="202"/>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31"/>
      <c r="AF151" s="131"/>
      <c r="AG151" s="131"/>
      <c r="AH151" s="131"/>
      <c r="AI151" s="131"/>
      <c r="AJ151" s="131"/>
      <c r="AK151" s="131"/>
      <c r="AL151" s="131"/>
      <c r="AM151" s="131"/>
      <c r="AN151" s="131"/>
      <c r="AO151" s="124"/>
      <c r="AP151" s="28"/>
      <c r="AQ151" s="5"/>
    </row>
    <row r="152" spans="1:43" ht="14.45" customHeight="1">
      <c r="A152" s="210"/>
      <c r="B152" s="122"/>
      <c r="C152" s="122"/>
      <c r="D152" s="203"/>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31"/>
      <c r="AF152" s="131"/>
      <c r="AG152" s="131"/>
      <c r="AH152" s="131"/>
      <c r="AI152" s="131"/>
      <c r="AJ152" s="131"/>
      <c r="AK152" s="131"/>
      <c r="AL152" s="131"/>
      <c r="AM152" s="131"/>
      <c r="AN152" s="131"/>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31"/>
      <c r="AF153" s="131"/>
      <c r="AG153" s="131"/>
      <c r="AH153" s="131"/>
      <c r="AI153" s="131"/>
      <c r="AJ153" s="131"/>
      <c r="AK153" s="131"/>
      <c r="AL153" s="131"/>
      <c r="AM153" s="131"/>
      <c r="AN153" s="131"/>
      <c r="AO153" s="124"/>
      <c r="AP153" s="28"/>
      <c r="AQ153" s="5"/>
    </row>
    <row r="154" spans="1:43" ht="15.6" customHeight="1">
      <c r="A154" s="210"/>
      <c r="B154" s="215" t="s">
        <v>155</v>
      </c>
      <c r="C154" s="215"/>
      <c r="D154" s="50"/>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32"/>
      <c r="AF154" s="132"/>
      <c r="AG154" s="132"/>
      <c r="AH154" s="132"/>
      <c r="AI154" s="132"/>
      <c r="AJ154" s="132"/>
      <c r="AK154" s="132"/>
      <c r="AL154" s="132"/>
      <c r="AM154" s="132"/>
      <c r="AN154" s="132"/>
      <c r="AO154" s="125"/>
      <c r="AP154" s="28"/>
      <c r="AQ154" s="5"/>
    </row>
    <row r="155" spans="1:43" ht="16.5">
      <c r="A155" s="211"/>
      <c r="B155" s="216" t="s">
        <v>156</v>
      </c>
      <c r="C155" s="216"/>
      <c r="D155" s="48">
        <f>+D150-D153+D154</f>
        <v>222</v>
      </c>
      <c r="E155" s="196"/>
      <c r="F155" s="180"/>
      <c r="G155" s="180"/>
      <c r="H155" s="180"/>
      <c r="I155" s="180"/>
      <c r="J155" s="177"/>
      <c r="K155" s="170"/>
      <c r="L155" s="166"/>
      <c r="M155" s="32" t="b">
        <f>M150=N155</f>
        <v>1</v>
      </c>
      <c r="N155" s="33">
        <f>SUM(N150:N154)</f>
        <v>100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178">
        <v>90</v>
      </c>
      <c r="E156" s="194"/>
      <c r="F156" s="178">
        <v>23</v>
      </c>
      <c r="G156" s="178"/>
      <c r="H156" s="178">
        <v>100</v>
      </c>
      <c r="I156" s="178"/>
      <c r="J156" s="175">
        <f>+F156+G156</f>
        <v>23</v>
      </c>
      <c r="K156" s="168">
        <f>+AO156</f>
        <v>13</v>
      </c>
      <c r="L156" s="164">
        <f>+J156+K156</f>
        <v>36</v>
      </c>
      <c r="M156" s="157">
        <f>+(D156+E156)-(L156)+H156-I156</f>
        <v>154</v>
      </c>
      <c r="N156" s="18">
        <v>141</v>
      </c>
      <c r="O156" s="19" t="s">
        <v>158</v>
      </c>
      <c r="P156" s="19"/>
      <c r="Q156" s="20">
        <v>46082</v>
      </c>
      <c r="R156" s="21" t="str">
        <f ca="1">IF(Q156=0," ",IFERROR(IF(DATEDIF(TODAY(),Q156,"M")&lt;=5,"ROJO",IF(DATEDIF(TODAY(),Q156,"M")&gt;=12,"VERDE",IF(AND(DATEDIF(TODAY(),Q156,"M")&gt;=6,DATEDIF(TODAY(),Q156,"M")&lt;=11),"AMARILLO"))),S156))</f>
        <v>NO VENCIDO</v>
      </c>
      <c r="S156" s="21" t="str">
        <f>IF(Q156=0," ",IF(Q156&lt;=$N$5,"VENCIDO","NO VENCIDO"))</f>
        <v>NO VENCIDO</v>
      </c>
      <c r="T156" s="22"/>
      <c r="U156" s="23"/>
      <c r="V156" s="23"/>
      <c r="W156" s="24"/>
      <c r="X156" s="24"/>
      <c r="Y156" s="147">
        <f>+AT156</f>
        <v>0</v>
      </c>
      <c r="Z156" s="25"/>
      <c r="AA156" s="6"/>
      <c r="AB156" s="146"/>
      <c r="AC156" s="146">
        <v>13</v>
      </c>
      <c r="AD156" s="145">
        <f>+AB156+AC156</f>
        <v>13</v>
      </c>
      <c r="AE156" s="130"/>
      <c r="AF156" s="130"/>
      <c r="AG156" s="130"/>
      <c r="AH156" s="130"/>
      <c r="AI156" s="130"/>
      <c r="AJ156" s="130"/>
      <c r="AK156" s="130"/>
      <c r="AL156" s="130"/>
      <c r="AM156" s="130"/>
      <c r="AN156" s="130"/>
      <c r="AO156" s="123">
        <f>SUM(AD156:AN160)</f>
        <v>13</v>
      </c>
      <c r="AP156" s="28"/>
      <c r="AQ156" s="5"/>
    </row>
    <row r="157" spans="1:43" ht="14.45" customHeight="1">
      <c r="A157" s="200"/>
      <c r="B157" s="122"/>
      <c r="C157" s="122"/>
      <c r="D157" s="179"/>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31"/>
      <c r="AF157" s="131"/>
      <c r="AG157" s="131"/>
      <c r="AH157" s="131"/>
      <c r="AI157" s="131"/>
      <c r="AJ157" s="131"/>
      <c r="AK157" s="131"/>
      <c r="AL157" s="131"/>
      <c r="AM157" s="131"/>
      <c r="AN157" s="131"/>
      <c r="AO157" s="124"/>
      <c r="AP157" s="28"/>
      <c r="AQ157" s="5"/>
    </row>
    <row r="158" spans="1:43" ht="14.45" customHeight="1">
      <c r="A158" s="200"/>
      <c r="B158" s="122"/>
      <c r="C158" s="122"/>
      <c r="D158" s="180"/>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31"/>
      <c r="AF158" s="131"/>
      <c r="AG158" s="131"/>
      <c r="AH158" s="131"/>
      <c r="AI158" s="131"/>
      <c r="AJ158" s="131"/>
      <c r="AK158" s="131"/>
      <c r="AL158" s="131"/>
      <c r="AM158" s="131"/>
      <c r="AN158" s="131"/>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31"/>
      <c r="AF159" s="131"/>
      <c r="AG159" s="131"/>
      <c r="AH159" s="131"/>
      <c r="AI159" s="131"/>
      <c r="AJ159" s="131"/>
      <c r="AK159" s="131"/>
      <c r="AL159" s="131"/>
      <c r="AM159" s="131"/>
      <c r="AN159" s="131"/>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32"/>
      <c r="AF160" s="132"/>
      <c r="AG160" s="132"/>
      <c r="AH160" s="132"/>
      <c r="AI160" s="132"/>
      <c r="AJ160" s="132"/>
      <c r="AK160" s="132"/>
      <c r="AL160" s="132"/>
      <c r="AM160" s="132"/>
      <c r="AN160" s="132"/>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0</v>
      </c>
      <c r="N161" s="33">
        <f>SUM(N156:N160)</f>
        <v>141</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178">
        <v>60</v>
      </c>
      <c r="E162" s="191"/>
      <c r="F162" s="178"/>
      <c r="G162" s="178"/>
      <c r="H162" s="178"/>
      <c r="I162" s="178"/>
      <c r="J162" s="175">
        <f>+F162+G162</f>
        <v>0</v>
      </c>
      <c r="K162" s="168">
        <f>+AO162</f>
        <v>0</v>
      </c>
      <c r="L162" s="164">
        <f>+J162+K162</f>
        <v>0</v>
      </c>
      <c r="M162" s="157">
        <f>+(D162+E162)-(L162)+H162-I162</f>
        <v>60</v>
      </c>
      <c r="N162" s="18">
        <v>45</v>
      </c>
      <c r="O162" s="19" t="s">
        <v>162</v>
      </c>
      <c r="P162" s="19"/>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30"/>
      <c r="AF162" s="130"/>
      <c r="AG162" s="130"/>
      <c r="AH162" s="130"/>
      <c r="AI162" s="130"/>
      <c r="AJ162" s="130"/>
      <c r="AK162" s="130"/>
      <c r="AL162" s="130"/>
      <c r="AM162" s="130"/>
      <c r="AN162" s="130"/>
      <c r="AO162" s="123">
        <f>SUM(AD162:AN166)</f>
        <v>0</v>
      </c>
      <c r="AP162" s="28"/>
      <c r="AQ162" s="5"/>
    </row>
    <row r="163" spans="1:43" ht="14.45" customHeight="1">
      <c r="A163" s="210"/>
      <c r="B163" s="114"/>
      <c r="C163" s="114"/>
      <c r="D163" s="179"/>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31"/>
      <c r="AF163" s="131"/>
      <c r="AG163" s="131"/>
      <c r="AH163" s="131"/>
      <c r="AI163" s="131"/>
      <c r="AJ163" s="131"/>
      <c r="AK163" s="131"/>
      <c r="AL163" s="131"/>
      <c r="AM163" s="131"/>
      <c r="AN163" s="131"/>
      <c r="AO163" s="124"/>
      <c r="AP163" s="28"/>
      <c r="AQ163" s="5"/>
    </row>
    <row r="164" spans="1:43" ht="14.45" customHeight="1">
      <c r="A164" s="210"/>
      <c r="B164" s="114"/>
      <c r="C164" s="114"/>
      <c r="D164" s="179"/>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31"/>
      <c r="AF164" s="131"/>
      <c r="AG164" s="131"/>
      <c r="AH164" s="131"/>
      <c r="AI164" s="131"/>
      <c r="AJ164" s="131"/>
      <c r="AK164" s="131"/>
      <c r="AL164" s="131"/>
      <c r="AM164" s="131"/>
      <c r="AN164" s="131"/>
      <c r="AO164" s="124"/>
      <c r="AP164" s="28"/>
      <c r="AQ164" s="5"/>
    </row>
    <row r="165" spans="1:43" ht="14.45" customHeight="1">
      <c r="A165" s="210"/>
      <c r="B165" s="114"/>
      <c r="C165" s="114"/>
      <c r="D165" s="179"/>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31"/>
      <c r="AF165" s="131"/>
      <c r="AG165" s="131"/>
      <c r="AH165" s="131"/>
      <c r="AI165" s="131"/>
      <c r="AJ165" s="131"/>
      <c r="AK165" s="131"/>
      <c r="AL165" s="131"/>
      <c r="AM165" s="131"/>
      <c r="AN165" s="131"/>
      <c r="AO165" s="124"/>
      <c r="AP165" s="28"/>
      <c r="AQ165" s="5"/>
    </row>
    <row r="166" spans="1:43" ht="14.45" customHeight="1">
      <c r="A166" s="210"/>
      <c r="B166" s="114"/>
      <c r="C166" s="114"/>
      <c r="D166" s="179"/>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32"/>
      <c r="AF166" s="132"/>
      <c r="AG166" s="132"/>
      <c r="AH166" s="132"/>
      <c r="AI166" s="132"/>
      <c r="AJ166" s="132"/>
      <c r="AK166" s="132"/>
      <c r="AL166" s="132"/>
      <c r="AM166" s="132"/>
      <c r="AN166" s="132"/>
      <c r="AO166" s="125"/>
      <c r="AP166" s="28"/>
      <c r="AQ166" s="5"/>
    </row>
    <row r="167" spans="1:43" ht="16.5">
      <c r="A167" s="211"/>
      <c r="B167" s="114"/>
      <c r="C167" s="114"/>
      <c r="D167" s="180"/>
      <c r="E167" s="193"/>
      <c r="F167" s="180"/>
      <c r="G167" s="180"/>
      <c r="H167" s="180"/>
      <c r="I167" s="180"/>
      <c r="J167" s="177"/>
      <c r="K167" s="170"/>
      <c r="L167" s="166"/>
      <c r="M167" s="32" t="b">
        <f>M162=N167</f>
        <v>0</v>
      </c>
      <c r="N167" s="33">
        <f>SUM(N162:N166)</f>
        <v>45</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178">
        <v>215</v>
      </c>
      <c r="E168" s="191"/>
      <c r="F168" s="178">
        <v>20</v>
      </c>
      <c r="G168" s="178"/>
      <c r="H168" s="178"/>
      <c r="I168" s="178"/>
      <c r="J168" s="175">
        <f>+F168+G168</f>
        <v>20</v>
      </c>
      <c r="K168" s="168">
        <f>+AO168</f>
        <v>0</v>
      </c>
      <c r="L168" s="164">
        <f>+J168+K168</f>
        <v>20</v>
      </c>
      <c r="M168" s="157">
        <f>+(D168+E168)-(L168)+H168-I168</f>
        <v>195</v>
      </c>
      <c r="N168" s="18">
        <v>195</v>
      </c>
      <c r="O168" s="19" t="s">
        <v>164</v>
      </c>
      <c r="P168" s="19"/>
      <c r="Q168" s="20">
        <v>46538</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30"/>
      <c r="AF168" s="130"/>
      <c r="AG168" s="130"/>
      <c r="AH168" s="130"/>
      <c r="AI168" s="130"/>
      <c r="AJ168" s="130"/>
      <c r="AK168" s="130"/>
      <c r="AL168" s="130"/>
      <c r="AM168" s="130"/>
      <c r="AN168" s="130"/>
      <c r="AO168" s="123">
        <f>SUM(AD168:AN172)</f>
        <v>0</v>
      </c>
      <c r="AP168" s="28"/>
      <c r="AQ168" s="5"/>
    </row>
    <row r="169" spans="1:43" ht="14.45" customHeight="1">
      <c r="A169" s="210"/>
      <c r="B169" s="114"/>
      <c r="C169" s="114"/>
      <c r="D169" s="179"/>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31"/>
      <c r="AF169" s="131"/>
      <c r="AG169" s="131"/>
      <c r="AH169" s="131"/>
      <c r="AI169" s="131"/>
      <c r="AJ169" s="131"/>
      <c r="AK169" s="131"/>
      <c r="AL169" s="131"/>
      <c r="AM169" s="131"/>
      <c r="AN169" s="131"/>
      <c r="AO169" s="124"/>
      <c r="AP169" s="28"/>
      <c r="AQ169" s="5"/>
    </row>
    <row r="170" spans="1:43" ht="14.45" customHeight="1">
      <c r="A170" s="210"/>
      <c r="B170" s="114"/>
      <c r="C170" s="114"/>
      <c r="D170" s="179"/>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31"/>
      <c r="AF170" s="131"/>
      <c r="AG170" s="131"/>
      <c r="AH170" s="131"/>
      <c r="AI170" s="131"/>
      <c r="AJ170" s="131"/>
      <c r="AK170" s="131"/>
      <c r="AL170" s="131"/>
      <c r="AM170" s="131"/>
      <c r="AN170" s="131"/>
      <c r="AO170" s="124"/>
      <c r="AP170" s="28"/>
      <c r="AQ170" s="5"/>
    </row>
    <row r="171" spans="1:43" ht="14.45" customHeight="1">
      <c r="A171" s="210"/>
      <c r="B171" s="114"/>
      <c r="C171" s="114"/>
      <c r="D171" s="179"/>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31"/>
      <c r="AF171" s="131"/>
      <c r="AG171" s="131"/>
      <c r="AH171" s="131"/>
      <c r="AI171" s="131"/>
      <c r="AJ171" s="131"/>
      <c r="AK171" s="131"/>
      <c r="AL171" s="131"/>
      <c r="AM171" s="131"/>
      <c r="AN171" s="131"/>
      <c r="AO171" s="124"/>
      <c r="AP171" s="28"/>
      <c r="AQ171" s="5"/>
    </row>
    <row r="172" spans="1:43" ht="14.45" customHeight="1">
      <c r="A172" s="210"/>
      <c r="B172" s="114"/>
      <c r="C172" s="114"/>
      <c r="D172" s="179"/>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32"/>
      <c r="AF172" s="132"/>
      <c r="AG172" s="132"/>
      <c r="AH172" s="132"/>
      <c r="AI172" s="132"/>
      <c r="AJ172" s="132"/>
      <c r="AK172" s="132"/>
      <c r="AL172" s="132"/>
      <c r="AM172" s="132"/>
      <c r="AN172" s="132"/>
      <c r="AO172" s="125"/>
      <c r="AP172" s="28"/>
      <c r="AQ172" s="5"/>
    </row>
    <row r="173" spans="1:43" ht="16.5">
      <c r="A173" s="211"/>
      <c r="B173" s="114"/>
      <c r="C173" s="114"/>
      <c r="D173" s="180"/>
      <c r="E173" s="193"/>
      <c r="F173" s="180"/>
      <c r="G173" s="180"/>
      <c r="H173" s="180"/>
      <c r="I173" s="180"/>
      <c r="J173" s="177"/>
      <c r="K173" s="170"/>
      <c r="L173" s="166"/>
      <c r="M173" s="32" t="b">
        <f>M168=N173</f>
        <v>1</v>
      </c>
      <c r="N173" s="33">
        <f>SUM(N168:N172)</f>
        <v>195</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178"/>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30"/>
      <c r="AF174" s="130"/>
      <c r="AG174" s="130"/>
      <c r="AH174" s="130"/>
      <c r="AI174" s="130"/>
      <c r="AJ174" s="130"/>
      <c r="AK174" s="130"/>
      <c r="AL174" s="130"/>
      <c r="AM174" s="130"/>
      <c r="AN174" s="130"/>
      <c r="AO174" s="123">
        <f>SUM(AD174:AN178)</f>
        <v>0</v>
      </c>
      <c r="AP174" s="28"/>
      <c r="AQ174" s="5"/>
    </row>
    <row r="175" spans="1:43" ht="14.45" customHeight="1">
      <c r="A175" s="210"/>
      <c r="B175" s="114"/>
      <c r="C175" s="114"/>
      <c r="D175" s="179"/>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31"/>
      <c r="AF175" s="131"/>
      <c r="AG175" s="131"/>
      <c r="AH175" s="131"/>
      <c r="AI175" s="131"/>
      <c r="AJ175" s="131"/>
      <c r="AK175" s="131"/>
      <c r="AL175" s="131"/>
      <c r="AM175" s="131"/>
      <c r="AN175" s="131"/>
      <c r="AO175" s="124"/>
      <c r="AP175" s="28"/>
      <c r="AQ175" s="5"/>
    </row>
    <row r="176" spans="1:43" ht="14.45" customHeight="1">
      <c r="A176" s="210"/>
      <c r="B176" s="114"/>
      <c r="C176" s="114"/>
      <c r="D176" s="179"/>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31"/>
      <c r="AF176" s="131"/>
      <c r="AG176" s="131"/>
      <c r="AH176" s="131"/>
      <c r="AI176" s="131"/>
      <c r="AJ176" s="131"/>
      <c r="AK176" s="131"/>
      <c r="AL176" s="131"/>
      <c r="AM176" s="131"/>
      <c r="AN176" s="131"/>
      <c r="AO176" s="124"/>
      <c r="AP176" s="28"/>
      <c r="AQ176" s="5"/>
    </row>
    <row r="177" spans="1:43" ht="14.45" customHeight="1">
      <c r="A177" s="210"/>
      <c r="B177" s="114"/>
      <c r="C177" s="114"/>
      <c r="D177" s="179"/>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31"/>
      <c r="AF177" s="131"/>
      <c r="AG177" s="131"/>
      <c r="AH177" s="131"/>
      <c r="AI177" s="131"/>
      <c r="AJ177" s="131"/>
      <c r="AK177" s="131"/>
      <c r="AL177" s="131"/>
      <c r="AM177" s="131"/>
      <c r="AN177" s="131"/>
      <c r="AO177" s="124"/>
      <c r="AP177" s="28"/>
      <c r="AQ177" s="5"/>
    </row>
    <row r="178" spans="1:43" ht="14.45" customHeight="1">
      <c r="A178" s="210"/>
      <c r="B178" s="114"/>
      <c r="C178" s="114"/>
      <c r="D178" s="179"/>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32"/>
      <c r="AF178" s="132"/>
      <c r="AG178" s="132"/>
      <c r="AH178" s="132"/>
      <c r="AI178" s="132"/>
      <c r="AJ178" s="132"/>
      <c r="AK178" s="132"/>
      <c r="AL178" s="132"/>
      <c r="AM178" s="132"/>
      <c r="AN178" s="132"/>
      <c r="AO178" s="125"/>
      <c r="AP178" s="28"/>
      <c r="AQ178" s="5"/>
    </row>
    <row r="179" spans="1:43" ht="16.5">
      <c r="A179" s="211"/>
      <c r="B179" s="114"/>
      <c r="C179" s="114"/>
      <c r="D179" s="180"/>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178">
        <v>6</v>
      </c>
      <c r="E180" s="191"/>
      <c r="F180" s="178"/>
      <c r="G180" s="178"/>
      <c r="H180" s="178"/>
      <c r="I180" s="178"/>
      <c r="J180" s="175">
        <f>+F180+G180</f>
        <v>0</v>
      </c>
      <c r="K180" s="168">
        <f>+AO180</f>
        <v>0</v>
      </c>
      <c r="L180" s="164">
        <f>+J180+K180</f>
        <v>0</v>
      </c>
      <c r="M180" s="157">
        <f>+(D180+E180)-(L180)+H180-I180</f>
        <v>6</v>
      </c>
      <c r="N180" s="18">
        <v>6</v>
      </c>
      <c r="O180" s="19" t="s">
        <v>167</v>
      </c>
      <c r="P180" s="19"/>
      <c r="Q180" s="20">
        <v>46661</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30"/>
      <c r="AF180" s="130"/>
      <c r="AG180" s="130"/>
      <c r="AH180" s="130"/>
      <c r="AI180" s="130"/>
      <c r="AJ180" s="130"/>
      <c r="AK180" s="130"/>
      <c r="AL180" s="130"/>
      <c r="AM180" s="130"/>
      <c r="AN180" s="130"/>
      <c r="AO180" s="123">
        <f>SUM(AD180:AN184)</f>
        <v>0</v>
      </c>
      <c r="AP180" s="28"/>
      <c r="AQ180" s="5"/>
    </row>
    <row r="181" spans="1:43" ht="14.45" customHeight="1">
      <c r="A181" s="210"/>
      <c r="B181" s="114"/>
      <c r="C181" s="114"/>
      <c r="D181" s="179"/>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31"/>
      <c r="AF181" s="131"/>
      <c r="AG181" s="131"/>
      <c r="AH181" s="131"/>
      <c r="AI181" s="131"/>
      <c r="AJ181" s="131"/>
      <c r="AK181" s="131"/>
      <c r="AL181" s="131"/>
      <c r="AM181" s="131"/>
      <c r="AN181" s="131"/>
      <c r="AO181" s="124"/>
      <c r="AP181" s="28"/>
      <c r="AQ181" s="5"/>
    </row>
    <row r="182" spans="1:43" ht="14.45" customHeight="1">
      <c r="A182" s="210"/>
      <c r="B182" s="114"/>
      <c r="C182" s="114"/>
      <c r="D182" s="179"/>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31"/>
      <c r="AF182" s="131"/>
      <c r="AG182" s="131"/>
      <c r="AH182" s="131"/>
      <c r="AI182" s="131"/>
      <c r="AJ182" s="131"/>
      <c r="AK182" s="131"/>
      <c r="AL182" s="131"/>
      <c r="AM182" s="131"/>
      <c r="AN182" s="131"/>
      <c r="AO182" s="124"/>
      <c r="AP182" s="28"/>
      <c r="AQ182" s="5"/>
    </row>
    <row r="183" spans="1:43" ht="14.45" customHeight="1">
      <c r="A183" s="210"/>
      <c r="B183" s="114"/>
      <c r="C183" s="114"/>
      <c r="D183" s="179"/>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31"/>
      <c r="AF183" s="131"/>
      <c r="AG183" s="131"/>
      <c r="AH183" s="131"/>
      <c r="AI183" s="131"/>
      <c r="AJ183" s="131"/>
      <c r="AK183" s="131"/>
      <c r="AL183" s="131"/>
      <c r="AM183" s="131"/>
      <c r="AN183" s="131"/>
      <c r="AO183" s="124"/>
      <c r="AP183" s="28"/>
      <c r="AQ183" s="5"/>
    </row>
    <row r="184" spans="1:43" ht="14.45" customHeight="1">
      <c r="A184" s="210"/>
      <c r="B184" s="114"/>
      <c r="C184" s="114"/>
      <c r="D184" s="179"/>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32"/>
      <c r="AF184" s="132"/>
      <c r="AG184" s="132"/>
      <c r="AH184" s="132"/>
      <c r="AI184" s="132"/>
      <c r="AJ184" s="132"/>
      <c r="AK184" s="132"/>
      <c r="AL184" s="132"/>
      <c r="AM184" s="132"/>
      <c r="AN184" s="132"/>
      <c r="AO184" s="125"/>
      <c r="AP184" s="28"/>
      <c r="AQ184" s="5"/>
    </row>
    <row r="185" spans="1:43" ht="16.5">
      <c r="A185" s="211"/>
      <c r="B185" s="114"/>
      <c r="C185" s="114"/>
      <c r="D185" s="180"/>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178">
        <v>8</v>
      </c>
      <c r="E186" s="191"/>
      <c r="F186" s="178"/>
      <c r="G186" s="178"/>
      <c r="H186" s="178"/>
      <c r="I186" s="178"/>
      <c r="J186" s="175">
        <f>+F186+G186</f>
        <v>0</v>
      </c>
      <c r="K186" s="168">
        <f>+AO186</f>
        <v>0</v>
      </c>
      <c r="L186" s="164">
        <f>+J186+K186</f>
        <v>0</v>
      </c>
      <c r="M186" s="157">
        <f>+(D186+E186)-(L186)+H186-I186</f>
        <v>8</v>
      </c>
      <c r="N186" s="18">
        <v>8</v>
      </c>
      <c r="O186" s="19" t="s">
        <v>169</v>
      </c>
      <c r="P186" s="19"/>
      <c r="Q186" s="20">
        <v>46508</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30"/>
      <c r="AF186" s="130"/>
      <c r="AG186" s="130"/>
      <c r="AH186" s="130"/>
      <c r="AI186" s="130"/>
      <c r="AJ186" s="130"/>
      <c r="AK186" s="130"/>
      <c r="AL186" s="130"/>
      <c r="AM186" s="130"/>
      <c r="AN186" s="130"/>
      <c r="AO186" s="123">
        <f>SUM(AD186:AN190)</f>
        <v>0</v>
      </c>
      <c r="AP186" s="28"/>
      <c r="AQ186" s="5"/>
    </row>
    <row r="187" spans="1:43" ht="14.45" customHeight="1">
      <c r="A187" s="210"/>
      <c r="B187" s="114"/>
      <c r="C187" s="114"/>
      <c r="D187" s="179"/>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31"/>
      <c r="AF187" s="131"/>
      <c r="AG187" s="131"/>
      <c r="AH187" s="131"/>
      <c r="AI187" s="131"/>
      <c r="AJ187" s="131"/>
      <c r="AK187" s="131"/>
      <c r="AL187" s="131"/>
      <c r="AM187" s="131"/>
      <c r="AN187" s="131"/>
      <c r="AO187" s="124"/>
      <c r="AP187" s="28"/>
      <c r="AQ187" s="5"/>
    </row>
    <row r="188" spans="1:43" ht="14.45" customHeight="1">
      <c r="A188" s="210"/>
      <c r="B188" s="114"/>
      <c r="C188" s="114"/>
      <c r="D188" s="179"/>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31"/>
      <c r="AF188" s="131"/>
      <c r="AG188" s="131"/>
      <c r="AH188" s="131"/>
      <c r="AI188" s="131"/>
      <c r="AJ188" s="131"/>
      <c r="AK188" s="131"/>
      <c r="AL188" s="131"/>
      <c r="AM188" s="131"/>
      <c r="AN188" s="131"/>
      <c r="AO188" s="124"/>
      <c r="AP188" s="28"/>
      <c r="AQ188" s="5"/>
    </row>
    <row r="189" spans="1:43" ht="14.45" customHeight="1">
      <c r="A189" s="210"/>
      <c r="B189" s="114"/>
      <c r="C189" s="114"/>
      <c r="D189" s="179"/>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31"/>
      <c r="AF189" s="131"/>
      <c r="AG189" s="131"/>
      <c r="AH189" s="131"/>
      <c r="AI189" s="131"/>
      <c r="AJ189" s="131"/>
      <c r="AK189" s="131"/>
      <c r="AL189" s="131"/>
      <c r="AM189" s="131"/>
      <c r="AN189" s="131"/>
      <c r="AO189" s="124"/>
      <c r="AP189" s="28"/>
      <c r="AQ189" s="5"/>
    </row>
    <row r="190" spans="1:43" ht="14.45" customHeight="1">
      <c r="A190" s="210"/>
      <c r="B190" s="114"/>
      <c r="C190" s="114"/>
      <c r="D190" s="179"/>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32"/>
      <c r="AF190" s="132"/>
      <c r="AG190" s="132"/>
      <c r="AH190" s="132"/>
      <c r="AI190" s="132"/>
      <c r="AJ190" s="132"/>
      <c r="AK190" s="132"/>
      <c r="AL190" s="132"/>
      <c r="AM190" s="132"/>
      <c r="AN190" s="132"/>
      <c r="AO190" s="125"/>
      <c r="AP190" s="28"/>
      <c r="AQ190" s="5"/>
    </row>
    <row r="191" spans="1:43" ht="16.5">
      <c r="A191" s="211"/>
      <c r="B191" s="114"/>
      <c r="C191" s="114"/>
      <c r="D191" s="180"/>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178"/>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30"/>
      <c r="AF192" s="130"/>
      <c r="AG192" s="130"/>
      <c r="AH192" s="130"/>
      <c r="AI192" s="130"/>
      <c r="AJ192" s="130"/>
      <c r="AK192" s="130"/>
      <c r="AL192" s="130"/>
      <c r="AM192" s="130"/>
      <c r="AN192" s="130"/>
      <c r="AO192" s="123">
        <f>SUM(AD192:AN196)</f>
        <v>0</v>
      </c>
      <c r="AP192" s="28"/>
      <c r="AQ192" s="5"/>
    </row>
    <row r="193" spans="1:43" ht="14.45" customHeight="1">
      <c r="A193" s="210"/>
      <c r="B193" s="114"/>
      <c r="C193" s="114"/>
      <c r="D193" s="179"/>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31"/>
      <c r="AF193" s="131"/>
      <c r="AG193" s="131"/>
      <c r="AH193" s="131"/>
      <c r="AI193" s="131"/>
      <c r="AJ193" s="131"/>
      <c r="AK193" s="131"/>
      <c r="AL193" s="131"/>
      <c r="AM193" s="131"/>
      <c r="AN193" s="131"/>
      <c r="AO193" s="124"/>
      <c r="AP193" s="28"/>
      <c r="AQ193" s="5"/>
    </row>
    <row r="194" spans="1:43" ht="14.45" customHeight="1">
      <c r="A194" s="210"/>
      <c r="B194" s="114"/>
      <c r="C194" s="114"/>
      <c r="D194" s="179"/>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31"/>
      <c r="AF194" s="131"/>
      <c r="AG194" s="131"/>
      <c r="AH194" s="131"/>
      <c r="AI194" s="131"/>
      <c r="AJ194" s="131"/>
      <c r="AK194" s="131"/>
      <c r="AL194" s="131"/>
      <c r="AM194" s="131"/>
      <c r="AN194" s="131"/>
      <c r="AO194" s="124"/>
      <c r="AP194" s="28"/>
      <c r="AQ194" s="5"/>
    </row>
    <row r="195" spans="1:43" ht="14.45" customHeight="1">
      <c r="A195" s="210"/>
      <c r="B195" s="114"/>
      <c r="C195" s="114"/>
      <c r="D195" s="179"/>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31"/>
      <c r="AF195" s="131"/>
      <c r="AG195" s="131"/>
      <c r="AH195" s="131"/>
      <c r="AI195" s="131"/>
      <c r="AJ195" s="131"/>
      <c r="AK195" s="131"/>
      <c r="AL195" s="131"/>
      <c r="AM195" s="131"/>
      <c r="AN195" s="131"/>
      <c r="AO195" s="124"/>
      <c r="AP195" s="28"/>
      <c r="AQ195" s="5"/>
    </row>
    <row r="196" spans="1:43" ht="14.45" customHeight="1">
      <c r="A196" s="210"/>
      <c r="B196" s="114"/>
      <c r="C196" s="114"/>
      <c r="D196" s="179"/>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32"/>
      <c r="AF196" s="132"/>
      <c r="AG196" s="132"/>
      <c r="AH196" s="132"/>
      <c r="AI196" s="132"/>
      <c r="AJ196" s="132"/>
      <c r="AK196" s="132"/>
      <c r="AL196" s="132"/>
      <c r="AM196" s="132"/>
      <c r="AN196" s="132"/>
      <c r="AO196" s="125"/>
      <c r="AP196" s="28"/>
      <c r="AQ196" s="5"/>
    </row>
    <row r="197" spans="1:43" ht="16.5">
      <c r="A197" s="211"/>
      <c r="B197" s="114"/>
      <c r="C197" s="114"/>
      <c r="D197" s="180"/>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178"/>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30"/>
      <c r="AF198" s="130"/>
      <c r="AG198" s="130"/>
      <c r="AH198" s="130"/>
      <c r="AI198" s="130"/>
      <c r="AJ198" s="130"/>
      <c r="AK198" s="130"/>
      <c r="AL198" s="130"/>
      <c r="AM198" s="130"/>
      <c r="AN198" s="130"/>
      <c r="AO198" s="123">
        <f>SUM(AD198:AN202)</f>
        <v>0</v>
      </c>
      <c r="AP198" s="28"/>
      <c r="AQ198" s="5"/>
    </row>
    <row r="199" spans="1:43" ht="14.45" customHeight="1">
      <c r="A199" s="210"/>
      <c r="B199" s="114"/>
      <c r="C199" s="114"/>
      <c r="D199" s="179"/>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31"/>
      <c r="AF199" s="131"/>
      <c r="AG199" s="131"/>
      <c r="AH199" s="131"/>
      <c r="AI199" s="131"/>
      <c r="AJ199" s="131"/>
      <c r="AK199" s="131"/>
      <c r="AL199" s="131"/>
      <c r="AM199" s="131"/>
      <c r="AN199" s="131"/>
      <c r="AO199" s="124"/>
      <c r="AP199" s="28"/>
      <c r="AQ199" s="5"/>
    </row>
    <row r="200" spans="1:43" ht="14.45" customHeight="1">
      <c r="A200" s="210"/>
      <c r="B200" s="114"/>
      <c r="C200" s="114"/>
      <c r="D200" s="179"/>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31"/>
      <c r="AF200" s="131"/>
      <c r="AG200" s="131"/>
      <c r="AH200" s="131"/>
      <c r="AI200" s="131"/>
      <c r="AJ200" s="131"/>
      <c r="AK200" s="131"/>
      <c r="AL200" s="131"/>
      <c r="AM200" s="131"/>
      <c r="AN200" s="131"/>
      <c r="AO200" s="124"/>
      <c r="AP200" s="28"/>
      <c r="AQ200" s="5"/>
    </row>
    <row r="201" spans="1:43" ht="14.45" customHeight="1">
      <c r="A201" s="210"/>
      <c r="B201" s="114"/>
      <c r="C201" s="114"/>
      <c r="D201" s="179"/>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31"/>
      <c r="AF201" s="131"/>
      <c r="AG201" s="131"/>
      <c r="AH201" s="131"/>
      <c r="AI201" s="131"/>
      <c r="AJ201" s="131"/>
      <c r="AK201" s="131"/>
      <c r="AL201" s="131"/>
      <c r="AM201" s="131"/>
      <c r="AN201" s="131"/>
      <c r="AO201" s="124"/>
      <c r="AP201" s="28"/>
      <c r="AQ201" s="5"/>
    </row>
    <row r="202" spans="1:43" ht="14.45" customHeight="1">
      <c r="A202" s="210"/>
      <c r="B202" s="114"/>
      <c r="C202" s="114"/>
      <c r="D202" s="179"/>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32"/>
      <c r="AF202" s="132"/>
      <c r="AG202" s="132"/>
      <c r="AH202" s="132"/>
      <c r="AI202" s="132"/>
      <c r="AJ202" s="132"/>
      <c r="AK202" s="132"/>
      <c r="AL202" s="132"/>
      <c r="AM202" s="132"/>
      <c r="AN202" s="132"/>
      <c r="AO202" s="125"/>
      <c r="AP202" s="28"/>
      <c r="AQ202" s="5"/>
    </row>
    <row r="203" spans="1:43" ht="16.5">
      <c r="A203" s="211"/>
      <c r="B203" s="114"/>
      <c r="C203" s="114"/>
      <c r="D203" s="180"/>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178"/>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30"/>
      <c r="AF204" s="130"/>
      <c r="AG204" s="130"/>
      <c r="AH204" s="130"/>
      <c r="AI204" s="130"/>
      <c r="AJ204" s="130"/>
      <c r="AK204" s="130"/>
      <c r="AL204" s="130"/>
      <c r="AM204" s="130"/>
      <c r="AN204" s="130"/>
      <c r="AO204" s="123">
        <f>SUM(AD204:AN208)</f>
        <v>0</v>
      </c>
      <c r="AP204" s="28"/>
      <c r="AQ204" s="5"/>
    </row>
    <row r="205" spans="1:43" ht="14.45" customHeight="1">
      <c r="A205" s="210"/>
      <c r="B205" s="114"/>
      <c r="C205" s="114"/>
      <c r="D205" s="179"/>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31"/>
      <c r="AF205" s="131"/>
      <c r="AG205" s="131"/>
      <c r="AH205" s="131"/>
      <c r="AI205" s="131"/>
      <c r="AJ205" s="131"/>
      <c r="AK205" s="131"/>
      <c r="AL205" s="131"/>
      <c r="AM205" s="131"/>
      <c r="AN205" s="131"/>
      <c r="AO205" s="124"/>
      <c r="AP205" s="28"/>
      <c r="AQ205" s="5"/>
    </row>
    <row r="206" spans="1:43" ht="14.45" customHeight="1">
      <c r="A206" s="210"/>
      <c r="B206" s="114"/>
      <c r="C206" s="114"/>
      <c r="D206" s="179"/>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31"/>
      <c r="AF206" s="131"/>
      <c r="AG206" s="131"/>
      <c r="AH206" s="131"/>
      <c r="AI206" s="131"/>
      <c r="AJ206" s="131"/>
      <c r="AK206" s="131"/>
      <c r="AL206" s="131"/>
      <c r="AM206" s="131"/>
      <c r="AN206" s="131"/>
      <c r="AO206" s="124"/>
      <c r="AP206" s="28"/>
      <c r="AQ206" s="5"/>
    </row>
    <row r="207" spans="1:43" ht="14.45" customHeight="1">
      <c r="A207" s="210"/>
      <c r="B207" s="114"/>
      <c r="C207" s="114"/>
      <c r="D207" s="179"/>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31"/>
      <c r="AF207" s="131"/>
      <c r="AG207" s="131"/>
      <c r="AH207" s="131"/>
      <c r="AI207" s="131"/>
      <c r="AJ207" s="131"/>
      <c r="AK207" s="131"/>
      <c r="AL207" s="131"/>
      <c r="AM207" s="131"/>
      <c r="AN207" s="131"/>
      <c r="AO207" s="124"/>
      <c r="AP207" s="28"/>
      <c r="AQ207" s="5"/>
    </row>
    <row r="208" spans="1:43" ht="14.45" customHeight="1">
      <c r="A208" s="210"/>
      <c r="B208" s="114"/>
      <c r="C208" s="114"/>
      <c r="D208" s="179"/>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32"/>
      <c r="AF208" s="132"/>
      <c r="AG208" s="132"/>
      <c r="AH208" s="132"/>
      <c r="AI208" s="132"/>
      <c r="AJ208" s="132"/>
      <c r="AK208" s="132"/>
      <c r="AL208" s="132"/>
      <c r="AM208" s="132"/>
      <c r="AN208" s="132"/>
      <c r="AO208" s="125"/>
      <c r="AP208" s="28"/>
      <c r="AQ208" s="5"/>
    </row>
    <row r="209" spans="1:43" ht="16.5">
      <c r="A209" s="211"/>
      <c r="B209" s="114"/>
      <c r="C209" s="114"/>
      <c r="D209" s="180"/>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178"/>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30"/>
      <c r="AF210" s="130"/>
      <c r="AG210" s="130"/>
      <c r="AH210" s="130"/>
      <c r="AI210" s="130"/>
      <c r="AJ210" s="130"/>
      <c r="AK210" s="130"/>
      <c r="AL210" s="130"/>
      <c r="AM210" s="130"/>
      <c r="AN210" s="130"/>
      <c r="AO210" s="123">
        <f>SUM(AD210:AN214)</f>
        <v>0</v>
      </c>
      <c r="AP210" s="28"/>
      <c r="AQ210" s="5"/>
    </row>
    <row r="211" spans="1:43" ht="14.45" customHeight="1">
      <c r="A211" s="210"/>
      <c r="B211" s="114"/>
      <c r="C211" s="114"/>
      <c r="D211" s="179"/>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31"/>
      <c r="AF211" s="131"/>
      <c r="AG211" s="131"/>
      <c r="AH211" s="131"/>
      <c r="AI211" s="131"/>
      <c r="AJ211" s="131"/>
      <c r="AK211" s="131"/>
      <c r="AL211" s="131"/>
      <c r="AM211" s="131"/>
      <c r="AN211" s="131"/>
      <c r="AO211" s="124"/>
      <c r="AP211" s="28"/>
      <c r="AQ211" s="5"/>
    </row>
    <row r="212" spans="1:43" ht="14.45" customHeight="1">
      <c r="A212" s="210"/>
      <c r="B212" s="114"/>
      <c r="C212" s="114"/>
      <c r="D212" s="179"/>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31"/>
      <c r="AF212" s="131"/>
      <c r="AG212" s="131"/>
      <c r="AH212" s="131"/>
      <c r="AI212" s="131"/>
      <c r="AJ212" s="131"/>
      <c r="AK212" s="131"/>
      <c r="AL212" s="131"/>
      <c r="AM212" s="131"/>
      <c r="AN212" s="131"/>
      <c r="AO212" s="124"/>
      <c r="AP212" s="28"/>
      <c r="AQ212" s="5"/>
    </row>
    <row r="213" spans="1:43" ht="14.45" customHeight="1">
      <c r="A213" s="210"/>
      <c r="B213" s="114"/>
      <c r="C213" s="114"/>
      <c r="D213" s="179"/>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31"/>
      <c r="AF213" s="131"/>
      <c r="AG213" s="131"/>
      <c r="AH213" s="131"/>
      <c r="AI213" s="131"/>
      <c r="AJ213" s="131"/>
      <c r="AK213" s="131"/>
      <c r="AL213" s="131"/>
      <c r="AM213" s="131"/>
      <c r="AN213" s="131"/>
      <c r="AO213" s="124"/>
      <c r="AP213" s="28"/>
      <c r="AQ213" s="5"/>
    </row>
    <row r="214" spans="1:43" ht="14.45" customHeight="1">
      <c r="A214" s="210"/>
      <c r="B214" s="114"/>
      <c r="C214" s="114"/>
      <c r="D214" s="179"/>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32"/>
      <c r="AF214" s="132"/>
      <c r="AG214" s="132"/>
      <c r="AH214" s="132"/>
      <c r="AI214" s="132"/>
      <c r="AJ214" s="132"/>
      <c r="AK214" s="132"/>
      <c r="AL214" s="132"/>
      <c r="AM214" s="132"/>
      <c r="AN214" s="132"/>
      <c r="AO214" s="125"/>
      <c r="AP214" s="28"/>
      <c r="AQ214" s="5"/>
    </row>
    <row r="215" spans="1:43" ht="16.5">
      <c r="A215" s="211"/>
      <c r="B215" s="114"/>
      <c r="C215" s="114"/>
      <c r="D215" s="180"/>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178"/>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30"/>
      <c r="AF216" s="130"/>
      <c r="AG216" s="130"/>
      <c r="AH216" s="130"/>
      <c r="AI216" s="130"/>
      <c r="AJ216" s="130"/>
      <c r="AK216" s="130"/>
      <c r="AL216" s="130"/>
      <c r="AM216" s="130"/>
      <c r="AN216" s="130"/>
      <c r="AO216" s="123">
        <f>SUM(AD216:AN220)</f>
        <v>0</v>
      </c>
      <c r="AP216" s="28"/>
      <c r="AQ216" s="5"/>
    </row>
    <row r="217" spans="1:43" ht="14.45" customHeight="1">
      <c r="A217" s="210"/>
      <c r="B217" s="114"/>
      <c r="C217" s="114"/>
      <c r="D217" s="179"/>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31"/>
      <c r="AF217" s="131"/>
      <c r="AG217" s="131"/>
      <c r="AH217" s="131"/>
      <c r="AI217" s="131"/>
      <c r="AJ217" s="131"/>
      <c r="AK217" s="131"/>
      <c r="AL217" s="131"/>
      <c r="AM217" s="131"/>
      <c r="AN217" s="131"/>
      <c r="AO217" s="124"/>
      <c r="AP217" s="28"/>
      <c r="AQ217" s="5"/>
    </row>
    <row r="218" spans="1:43" ht="14.45" customHeight="1">
      <c r="A218" s="210"/>
      <c r="B218" s="114"/>
      <c r="C218" s="114"/>
      <c r="D218" s="179"/>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31"/>
      <c r="AF218" s="131"/>
      <c r="AG218" s="131"/>
      <c r="AH218" s="131"/>
      <c r="AI218" s="131"/>
      <c r="AJ218" s="131"/>
      <c r="AK218" s="131"/>
      <c r="AL218" s="131"/>
      <c r="AM218" s="131"/>
      <c r="AN218" s="131"/>
      <c r="AO218" s="124"/>
      <c r="AP218" s="28"/>
      <c r="AQ218" s="5"/>
    </row>
    <row r="219" spans="1:43" ht="14.45" customHeight="1">
      <c r="A219" s="210"/>
      <c r="B219" s="114"/>
      <c r="C219" s="114"/>
      <c r="D219" s="179"/>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31"/>
      <c r="AF219" s="131"/>
      <c r="AG219" s="131"/>
      <c r="AH219" s="131"/>
      <c r="AI219" s="131"/>
      <c r="AJ219" s="131"/>
      <c r="AK219" s="131"/>
      <c r="AL219" s="131"/>
      <c r="AM219" s="131"/>
      <c r="AN219" s="131"/>
      <c r="AO219" s="124"/>
      <c r="AP219" s="28"/>
      <c r="AQ219" s="5"/>
    </row>
    <row r="220" spans="1:43" ht="14.45" customHeight="1">
      <c r="A220" s="210"/>
      <c r="B220" s="114"/>
      <c r="C220" s="114"/>
      <c r="D220" s="179"/>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32"/>
      <c r="AF220" s="132"/>
      <c r="AG220" s="132"/>
      <c r="AH220" s="132"/>
      <c r="AI220" s="132"/>
      <c r="AJ220" s="132"/>
      <c r="AK220" s="132"/>
      <c r="AL220" s="132"/>
      <c r="AM220" s="132"/>
      <c r="AN220" s="132"/>
      <c r="AO220" s="125"/>
      <c r="AP220" s="28"/>
      <c r="AQ220" s="5"/>
    </row>
    <row r="221" spans="1:43" ht="16.5">
      <c r="A221" s="211"/>
      <c r="B221" s="115"/>
      <c r="C221" s="115"/>
      <c r="D221" s="180"/>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178">
        <v>390</v>
      </c>
      <c r="E223" s="191"/>
      <c r="F223" s="178">
        <v>49</v>
      </c>
      <c r="G223" s="178"/>
      <c r="H223" s="178"/>
      <c r="I223" s="178"/>
      <c r="J223" s="175">
        <f>+F223+G223</f>
        <v>49</v>
      </c>
      <c r="K223" s="168">
        <f>+AO223</f>
        <v>251</v>
      </c>
      <c r="L223" s="164">
        <f>+J223+K223</f>
        <v>300</v>
      </c>
      <c r="M223" s="157">
        <f>+(D223+E223)-(L223)+H223-I223</f>
        <v>90</v>
      </c>
      <c r="N223" s="18">
        <v>90</v>
      </c>
      <c r="O223" s="19" t="s">
        <v>177</v>
      </c>
      <c r="P223" s="19"/>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115</v>
      </c>
      <c r="AC223" s="146">
        <v>136</v>
      </c>
      <c r="AD223" s="145">
        <f>+AB223+AC223</f>
        <v>251</v>
      </c>
      <c r="AE223" s="130"/>
      <c r="AF223" s="130"/>
      <c r="AG223" s="130"/>
      <c r="AH223" s="130"/>
      <c r="AI223" s="130"/>
      <c r="AJ223" s="130"/>
      <c r="AK223" s="130"/>
      <c r="AL223" s="130"/>
      <c r="AM223" s="130"/>
      <c r="AN223" s="130"/>
      <c r="AO223" s="123">
        <f>SUM(AD223:AN227)</f>
        <v>251</v>
      </c>
      <c r="AP223" s="28"/>
      <c r="AQ223" s="5"/>
    </row>
    <row r="224" spans="1:43" ht="14.45" customHeight="1">
      <c r="A224" s="200"/>
      <c r="B224" s="114"/>
      <c r="C224" s="114"/>
      <c r="D224" s="179"/>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179"/>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179"/>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179"/>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180"/>
      <c r="E228" s="193"/>
      <c r="F228" s="180"/>
      <c r="G228" s="180"/>
      <c r="H228" s="180"/>
      <c r="I228" s="180"/>
      <c r="J228" s="177"/>
      <c r="K228" s="170"/>
      <c r="L228" s="166"/>
      <c r="M228" s="32" t="b">
        <f>M223=N228</f>
        <v>1</v>
      </c>
      <c r="N228" s="33">
        <f>SUM(N223:N227)</f>
        <v>90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178">
        <v>499</v>
      </c>
      <c r="E229" s="191"/>
      <c r="F229" s="178">
        <v>113</v>
      </c>
      <c r="G229" s="178"/>
      <c r="H229" s="178"/>
      <c r="I229" s="178"/>
      <c r="J229" s="175">
        <f>+F229+G229</f>
        <v>113</v>
      </c>
      <c r="K229" s="168">
        <f>+AO229</f>
        <v>0</v>
      </c>
      <c r="L229" s="164">
        <f>+J229+K229</f>
        <v>113</v>
      </c>
      <c r="M229" s="157">
        <f>+(D229+E229)-(L229)+H229-I229</f>
        <v>386</v>
      </c>
      <c r="N229" s="18">
        <v>386</v>
      </c>
      <c r="O229" s="19" t="s">
        <v>179</v>
      </c>
      <c r="P229" s="19"/>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30"/>
      <c r="AG229" s="130"/>
      <c r="AH229" s="130"/>
      <c r="AI229" s="130"/>
      <c r="AJ229" s="130"/>
      <c r="AK229" s="130"/>
      <c r="AL229" s="130"/>
      <c r="AM229" s="130"/>
      <c r="AN229" s="130"/>
      <c r="AO229" s="123">
        <f>SUM(AD229:AN233)</f>
        <v>0</v>
      </c>
      <c r="AP229" s="28"/>
      <c r="AQ229" s="5"/>
    </row>
    <row r="230" spans="1:43" ht="14.45" customHeight="1">
      <c r="A230" s="200"/>
      <c r="B230" s="114"/>
      <c r="C230" s="114"/>
      <c r="D230" s="179"/>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31"/>
      <c r="AG230" s="131"/>
      <c r="AH230" s="131"/>
      <c r="AI230" s="131"/>
      <c r="AJ230" s="131"/>
      <c r="AK230" s="131"/>
      <c r="AL230" s="131"/>
      <c r="AM230" s="131"/>
      <c r="AN230" s="131"/>
      <c r="AO230" s="124"/>
      <c r="AP230" s="28"/>
      <c r="AQ230" s="5"/>
    </row>
    <row r="231" spans="1:43" ht="14.45" customHeight="1">
      <c r="A231" s="200"/>
      <c r="B231" s="114"/>
      <c r="C231" s="114"/>
      <c r="D231" s="179"/>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31"/>
      <c r="AG231" s="131"/>
      <c r="AH231" s="131"/>
      <c r="AI231" s="131"/>
      <c r="AJ231" s="131"/>
      <c r="AK231" s="131"/>
      <c r="AL231" s="131"/>
      <c r="AM231" s="131"/>
      <c r="AN231" s="131"/>
      <c r="AO231" s="124"/>
      <c r="AP231" s="28"/>
      <c r="AQ231" s="5"/>
    </row>
    <row r="232" spans="1:43" ht="14.45" customHeight="1">
      <c r="A232" s="200"/>
      <c r="B232" s="114"/>
      <c r="C232" s="114"/>
      <c r="D232" s="179"/>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31"/>
      <c r="AG232" s="131"/>
      <c r="AH232" s="131"/>
      <c r="AI232" s="131"/>
      <c r="AJ232" s="131"/>
      <c r="AK232" s="131"/>
      <c r="AL232" s="131"/>
      <c r="AM232" s="131"/>
      <c r="AN232" s="131"/>
      <c r="AO232" s="124"/>
      <c r="AP232" s="28"/>
      <c r="AQ232" s="5"/>
    </row>
    <row r="233" spans="1:43" ht="14.45" customHeight="1">
      <c r="A233" s="200"/>
      <c r="B233" s="114"/>
      <c r="C233" s="114"/>
      <c r="D233" s="179"/>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32"/>
      <c r="AG233" s="132"/>
      <c r="AH233" s="132"/>
      <c r="AI233" s="132"/>
      <c r="AJ233" s="132"/>
      <c r="AK233" s="132"/>
      <c r="AL233" s="132"/>
      <c r="AM233" s="132"/>
      <c r="AN233" s="132"/>
      <c r="AO233" s="125"/>
      <c r="AP233" s="28"/>
      <c r="AQ233" s="5"/>
    </row>
    <row r="234" spans="1:43" ht="16.5">
      <c r="A234" s="200"/>
      <c r="B234" s="114"/>
      <c r="C234" s="114"/>
      <c r="D234" s="180"/>
      <c r="E234" s="193"/>
      <c r="F234" s="180"/>
      <c r="G234" s="180"/>
      <c r="H234" s="180"/>
      <c r="I234" s="180"/>
      <c r="J234" s="177"/>
      <c r="K234" s="170"/>
      <c r="L234" s="166"/>
      <c r="M234" s="32" t="b">
        <f>M229=N234</f>
        <v>1</v>
      </c>
      <c r="N234" s="33">
        <f>SUM(N229:N233)</f>
        <v>386</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178"/>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30"/>
      <c r="AF235" s="130"/>
      <c r="AG235" s="130"/>
      <c r="AH235" s="130"/>
      <c r="AI235" s="130"/>
      <c r="AJ235" s="130"/>
      <c r="AK235" s="130"/>
      <c r="AL235" s="130"/>
      <c r="AM235" s="130"/>
      <c r="AN235" s="130"/>
      <c r="AO235" s="123">
        <f>SUM(AD235:AN239)</f>
        <v>0</v>
      </c>
      <c r="AP235" s="28"/>
      <c r="AQ235" s="5"/>
    </row>
    <row r="236" spans="1:43" ht="14.45" customHeight="1">
      <c r="A236" s="200"/>
      <c r="B236" s="114"/>
      <c r="C236" s="114"/>
      <c r="D236" s="179"/>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31"/>
      <c r="AF236" s="131"/>
      <c r="AG236" s="131"/>
      <c r="AH236" s="131"/>
      <c r="AI236" s="131"/>
      <c r="AJ236" s="131"/>
      <c r="AK236" s="131"/>
      <c r="AL236" s="131"/>
      <c r="AM236" s="131"/>
      <c r="AN236" s="131"/>
      <c r="AO236" s="124"/>
      <c r="AP236" s="28"/>
      <c r="AQ236" s="5"/>
    </row>
    <row r="237" spans="1:43" ht="14.45" customHeight="1">
      <c r="A237" s="200"/>
      <c r="B237" s="114"/>
      <c r="C237" s="114"/>
      <c r="D237" s="179"/>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31"/>
      <c r="AF237" s="131"/>
      <c r="AG237" s="131"/>
      <c r="AH237" s="131"/>
      <c r="AI237" s="131"/>
      <c r="AJ237" s="131"/>
      <c r="AK237" s="131"/>
      <c r="AL237" s="131"/>
      <c r="AM237" s="131"/>
      <c r="AN237" s="131"/>
      <c r="AO237" s="124"/>
      <c r="AP237" s="28"/>
      <c r="AQ237" s="5"/>
    </row>
    <row r="238" spans="1:43" ht="14.45" customHeight="1">
      <c r="A238" s="200"/>
      <c r="B238" s="114"/>
      <c r="C238" s="114"/>
      <c r="D238" s="179"/>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31"/>
      <c r="AF238" s="131"/>
      <c r="AG238" s="131"/>
      <c r="AH238" s="131"/>
      <c r="AI238" s="131"/>
      <c r="AJ238" s="131"/>
      <c r="AK238" s="131"/>
      <c r="AL238" s="131"/>
      <c r="AM238" s="131"/>
      <c r="AN238" s="131"/>
      <c r="AO238" s="124"/>
      <c r="AP238" s="28"/>
      <c r="AQ238" s="5"/>
    </row>
    <row r="239" spans="1:43" ht="14.45" customHeight="1">
      <c r="A239" s="200"/>
      <c r="B239" s="114"/>
      <c r="C239" s="114"/>
      <c r="D239" s="179"/>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32"/>
      <c r="AF239" s="132"/>
      <c r="AG239" s="132"/>
      <c r="AH239" s="132"/>
      <c r="AI239" s="132"/>
      <c r="AJ239" s="132"/>
      <c r="AK239" s="132"/>
      <c r="AL239" s="132"/>
      <c r="AM239" s="132"/>
      <c r="AN239" s="132"/>
      <c r="AO239" s="125"/>
      <c r="AP239" s="28"/>
      <c r="AQ239" s="5"/>
    </row>
    <row r="240" spans="1:43" ht="16.5">
      <c r="A240" s="200"/>
      <c r="B240" s="114"/>
      <c r="C240" s="114"/>
      <c r="D240" s="180"/>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178"/>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30"/>
      <c r="AF241" s="130"/>
      <c r="AG241" s="130"/>
      <c r="AH241" s="130"/>
      <c r="AI241" s="130"/>
      <c r="AJ241" s="130"/>
      <c r="AK241" s="130"/>
      <c r="AL241" s="130"/>
      <c r="AM241" s="130"/>
      <c r="AN241" s="130"/>
      <c r="AO241" s="123">
        <f>SUM(AD241:AN245)</f>
        <v>0</v>
      </c>
      <c r="AP241" s="28"/>
      <c r="AQ241" s="5"/>
    </row>
    <row r="242" spans="1:43" ht="14.45" customHeight="1">
      <c r="A242" s="200"/>
      <c r="B242" s="114"/>
      <c r="C242" s="114"/>
      <c r="D242" s="179"/>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31"/>
      <c r="AF242" s="131"/>
      <c r="AG242" s="131"/>
      <c r="AH242" s="131"/>
      <c r="AI242" s="131"/>
      <c r="AJ242" s="131"/>
      <c r="AK242" s="131"/>
      <c r="AL242" s="131"/>
      <c r="AM242" s="131"/>
      <c r="AN242" s="131"/>
      <c r="AO242" s="124"/>
      <c r="AP242" s="28"/>
      <c r="AQ242" s="5"/>
    </row>
    <row r="243" spans="1:43" ht="14.45" customHeight="1">
      <c r="A243" s="200"/>
      <c r="B243" s="114"/>
      <c r="C243" s="114"/>
      <c r="D243" s="179"/>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31"/>
      <c r="AF243" s="131"/>
      <c r="AG243" s="131"/>
      <c r="AH243" s="131"/>
      <c r="AI243" s="131"/>
      <c r="AJ243" s="131"/>
      <c r="AK243" s="131"/>
      <c r="AL243" s="131"/>
      <c r="AM243" s="131"/>
      <c r="AN243" s="131"/>
      <c r="AO243" s="124"/>
      <c r="AP243" s="28"/>
      <c r="AQ243" s="5"/>
    </row>
    <row r="244" spans="1:43" ht="14.45" customHeight="1">
      <c r="A244" s="200"/>
      <c r="B244" s="114"/>
      <c r="C244" s="114"/>
      <c r="D244" s="179"/>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31"/>
      <c r="AF244" s="131"/>
      <c r="AG244" s="131"/>
      <c r="AH244" s="131"/>
      <c r="AI244" s="131"/>
      <c r="AJ244" s="131"/>
      <c r="AK244" s="131"/>
      <c r="AL244" s="131"/>
      <c r="AM244" s="131"/>
      <c r="AN244" s="131"/>
      <c r="AO244" s="124"/>
      <c r="AP244" s="28"/>
      <c r="AQ244" s="5"/>
    </row>
    <row r="245" spans="1:43" ht="14.45" customHeight="1">
      <c r="A245" s="200"/>
      <c r="B245" s="114"/>
      <c r="C245" s="114"/>
      <c r="D245" s="179"/>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32"/>
      <c r="AF245" s="132"/>
      <c r="AG245" s="132"/>
      <c r="AH245" s="132"/>
      <c r="AI245" s="132"/>
      <c r="AJ245" s="132"/>
      <c r="AK245" s="132"/>
      <c r="AL245" s="132"/>
      <c r="AM245" s="132"/>
      <c r="AN245" s="132"/>
      <c r="AO245" s="125"/>
      <c r="AP245" s="28"/>
      <c r="AQ245" s="5"/>
    </row>
    <row r="246" spans="1:43" ht="16.5">
      <c r="A246" s="200"/>
      <c r="B246" s="114"/>
      <c r="C246" s="114"/>
      <c r="D246" s="180"/>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178"/>
      <c r="E247" s="191"/>
      <c r="F247" s="178"/>
      <c r="G247" s="178"/>
      <c r="H247" s="178"/>
      <c r="I247" s="178"/>
      <c r="J247" s="175">
        <f>+F247+G247</f>
        <v>0</v>
      </c>
      <c r="K247" s="168">
        <f>+AO247</f>
        <v>0</v>
      </c>
      <c r="L247" s="164">
        <f>+J247+K247</f>
        <v>0</v>
      </c>
      <c r="M247" s="157">
        <f>+(D247+E247)-(L247)+H247-I247</f>
        <v>0</v>
      </c>
      <c r="N247" s="18"/>
      <c r="O247" s="19"/>
      <c r="P247" s="19"/>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30"/>
      <c r="AF247" s="130"/>
      <c r="AG247" s="130"/>
      <c r="AH247" s="130"/>
      <c r="AI247" s="130"/>
      <c r="AJ247" s="130"/>
      <c r="AK247" s="130"/>
      <c r="AL247" s="130"/>
      <c r="AM247" s="130"/>
      <c r="AN247" s="130"/>
      <c r="AO247" s="123">
        <f>SUM(AD247:AN251)</f>
        <v>0</v>
      </c>
      <c r="AP247" s="28"/>
      <c r="AQ247" s="5"/>
    </row>
    <row r="248" spans="1:43" ht="14.45" customHeight="1">
      <c r="A248" s="200"/>
      <c r="B248" s="114"/>
      <c r="C248" s="114"/>
      <c r="D248" s="179"/>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31"/>
      <c r="AF248" s="131"/>
      <c r="AG248" s="131"/>
      <c r="AH248" s="131"/>
      <c r="AI248" s="131"/>
      <c r="AJ248" s="131"/>
      <c r="AK248" s="131"/>
      <c r="AL248" s="131"/>
      <c r="AM248" s="131"/>
      <c r="AN248" s="131"/>
      <c r="AO248" s="124"/>
      <c r="AP248" s="28"/>
      <c r="AQ248" s="5"/>
    </row>
    <row r="249" spans="1:43" ht="14.45" customHeight="1">
      <c r="A249" s="200"/>
      <c r="B249" s="114"/>
      <c r="C249" s="114"/>
      <c r="D249" s="179"/>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31"/>
      <c r="AF249" s="131"/>
      <c r="AG249" s="131"/>
      <c r="AH249" s="131"/>
      <c r="AI249" s="131"/>
      <c r="AJ249" s="131"/>
      <c r="AK249" s="131"/>
      <c r="AL249" s="131"/>
      <c r="AM249" s="131"/>
      <c r="AN249" s="131"/>
      <c r="AO249" s="124"/>
      <c r="AP249" s="28"/>
      <c r="AQ249" s="5"/>
    </row>
    <row r="250" spans="1:43" ht="14.45" customHeight="1">
      <c r="A250" s="200"/>
      <c r="B250" s="114"/>
      <c r="C250" s="114"/>
      <c r="D250" s="179"/>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31"/>
      <c r="AF250" s="131"/>
      <c r="AG250" s="131"/>
      <c r="AH250" s="131"/>
      <c r="AI250" s="131"/>
      <c r="AJ250" s="131"/>
      <c r="AK250" s="131"/>
      <c r="AL250" s="131"/>
      <c r="AM250" s="131"/>
      <c r="AN250" s="131"/>
      <c r="AO250" s="124"/>
      <c r="AP250" s="28"/>
      <c r="AQ250" s="5"/>
    </row>
    <row r="251" spans="1:43" ht="14.45" customHeight="1">
      <c r="A251" s="200"/>
      <c r="B251" s="114"/>
      <c r="C251" s="114"/>
      <c r="D251" s="179"/>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32"/>
      <c r="AF251" s="132"/>
      <c r="AG251" s="132"/>
      <c r="AH251" s="132"/>
      <c r="AI251" s="132"/>
      <c r="AJ251" s="132"/>
      <c r="AK251" s="132"/>
      <c r="AL251" s="132"/>
      <c r="AM251" s="132"/>
      <c r="AN251" s="132"/>
      <c r="AO251" s="125"/>
      <c r="AP251" s="28"/>
      <c r="AQ251" s="5"/>
    </row>
    <row r="252" spans="1:43" ht="16.5">
      <c r="A252" s="200"/>
      <c r="B252" s="114"/>
      <c r="C252" s="114"/>
      <c r="D252" s="180"/>
      <c r="E252" s="193"/>
      <c r="F252" s="180"/>
      <c r="G252" s="180"/>
      <c r="H252" s="180"/>
      <c r="I252" s="180"/>
      <c r="J252" s="177"/>
      <c r="K252" s="170"/>
      <c r="L252" s="166"/>
      <c r="M252" s="32" t="b">
        <f>M247=N252</f>
        <v>1</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178"/>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30"/>
      <c r="AF253" s="130"/>
      <c r="AG253" s="130"/>
      <c r="AH253" s="130"/>
      <c r="AI253" s="130"/>
      <c r="AJ253" s="130"/>
      <c r="AK253" s="130"/>
      <c r="AL253" s="130"/>
      <c r="AM253" s="130"/>
      <c r="AN253" s="130"/>
      <c r="AO253" s="123">
        <f>SUM(AD253:AN257)</f>
        <v>0</v>
      </c>
      <c r="AP253" s="28"/>
      <c r="AQ253" s="5"/>
    </row>
    <row r="254" spans="1:43" ht="14.45" customHeight="1">
      <c r="A254" s="200"/>
      <c r="B254" s="114"/>
      <c r="C254" s="114"/>
      <c r="D254" s="179"/>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31"/>
      <c r="AF254" s="131"/>
      <c r="AG254" s="131"/>
      <c r="AH254" s="131"/>
      <c r="AI254" s="131"/>
      <c r="AJ254" s="131"/>
      <c r="AK254" s="131"/>
      <c r="AL254" s="131"/>
      <c r="AM254" s="131"/>
      <c r="AN254" s="131"/>
      <c r="AO254" s="124"/>
      <c r="AP254" s="28"/>
      <c r="AQ254" s="5"/>
    </row>
    <row r="255" spans="1:43" ht="14.45" customHeight="1">
      <c r="A255" s="200"/>
      <c r="B255" s="114"/>
      <c r="C255" s="114"/>
      <c r="D255" s="179"/>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31"/>
      <c r="AF255" s="131"/>
      <c r="AG255" s="131"/>
      <c r="AH255" s="131"/>
      <c r="AI255" s="131"/>
      <c r="AJ255" s="131"/>
      <c r="AK255" s="131"/>
      <c r="AL255" s="131"/>
      <c r="AM255" s="131"/>
      <c r="AN255" s="131"/>
      <c r="AO255" s="124"/>
      <c r="AP255" s="28"/>
      <c r="AQ255" s="5"/>
    </row>
    <row r="256" spans="1:43" ht="14.45" customHeight="1">
      <c r="A256" s="200"/>
      <c r="B256" s="114"/>
      <c r="C256" s="114"/>
      <c r="D256" s="179"/>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31"/>
      <c r="AF256" s="131"/>
      <c r="AG256" s="131"/>
      <c r="AH256" s="131"/>
      <c r="AI256" s="131"/>
      <c r="AJ256" s="131"/>
      <c r="AK256" s="131"/>
      <c r="AL256" s="131"/>
      <c r="AM256" s="131"/>
      <c r="AN256" s="131"/>
      <c r="AO256" s="124"/>
      <c r="AP256" s="28"/>
      <c r="AQ256" s="5"/>
    </row>
    <row r="257" spans="1:43" ht="14.45" customHeight="1">
      <c r="A257" s="200"/>
      <c r="B257" s="114"/>
      <c r="C257" s="114"/>
      <c r="D257" s="179"/>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32"/>
      <c r="AF257" s="132"/>
      <c r="AG257" s="132"/>
      <c r="AH257" s="132"/>
      <c r="AI257" s="132"/>
      <c r="AJ257" s="132"/>
      <c r="AK257" s="132"/>
      <c r="AL257" s="132"/>
      <c r="AM257" s="132"/>
      <c r="AN257" s="132"/>
      <c r="AO257" s="125"/>
      <c r="AP257" s="28"/>
      <c r="AQ257" s="5"/>
    </row>
    <row r="258" spans="1:43" ht="16.5">
      <c r="A258" s="200"/>
      <c r="B258" s="114"/>
      <c r="C258" s="114"/>
      <c r="D258" s="180"/>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178"/>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30"/>
      <c r="AF259" s="130"/>
      <c r="AG259" s="130"/>
      <c r="AH259" s="130"/>
      <c r="AI259" s="130"/>
      <c r="AJ259" s="130"/>
      <c r="AK259" s="130"/>
      <c r="AL259" s="130"/>
      <c r="AM259" s="130"/>
      <c r="AN259" s="130"/>
      <c r="AO259" s="123">
        <f>SUM(AD259:AN263)</f>
        <v>0</v>
      </c>
      <c r="AP259" s="28"/>
      <c r="AQ259" s="5"/>
    </row>
    <row r="260" spans="1:43" ht="14.45" customHeight="1">
      <c r="A260" s="200"/>
      <c r="B260" s="114"/>
      <c r="C260" s="114"/>
      <c r="D260" s="179"/>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31"/>
      <c r="AF260" s="131"/>
      <c r="AG260" s="131"/>
      <c r="AH260" s="131"/>
      <c r="AI260" s="131"/>
      <c r="AJ260" s="131"/>
      <c r="AK260" s="131"/>
      <c r="AL260" s="131"/>
      <c r="AM260" s="131"/>
      <c r="AN260" s="131"/>
      <c r="AO260" s="124"/>
      <c r="AP260" s="28"/>
      <c r="AQ260" s="5"/>
    </row>
    <row r="261" spans="1:43" ht="14.45" customHeight="1">
      <c r="A261" s="200"/>
      <c r="B261" s="114"/>
      <c r="C261" s="114"/>
      <c r="D261" s="179"/>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31"/>
      <c r="AF261" s="131"/>
      <c r="AG261" s="131"/>
      <c r="AH261" s="131"/>
      <c r="AI261" s="131"/>
      <c r="AJ261" s="131"/>
      <c r="AK261" s="131"/>
      <c r="AL261" s="131"/>
      <c r="AM261" s="131"/>
      <c r="AN261" s="131"/>
      <c r="AO261" s="124"/>
      <c r="AP261" s="28"/>
      <c r="AQ261" s="5"/>
    </row>
    <row r="262" spans="1:43" ht="14.45" customHeight="1">
      <c r="A262" s="200"/>
      <c r="B262" s="114"/>
      <c r="C262" s="114"/>
      <c r="D262" s="179"/>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31"/>
      <c r="AF262" s="131"/>
      <c r="AG262" s="131"/>
      <c r="AH262" s="131"/>
      <c r="AI262" s="131"/>
      <c r="AJ262" s="131"/>
      <c r="AK262" s="131"/>
      <c r="AL262" s="131"/>
      <c r="AM262" s="131"/>
      <c r="AN262" s="131"/>
      <c r="AO262" s="124"/>
      <c r="AP262" s="28"/>
      <c r="AQ262" s="5"/>
    </row>
    <row r="263" spans="1:43" ht="14.45" customHeight="1">
      <c r="A263" s="200"/>
      <c r="B263" s="114"/>
      <c r="C263" s="114"/>
      <c r="D263" s="179"/>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32"/>
      <c r="AF263" s="132"/>
      <c r="AG263" s="132"/>
      <c r="AH263" s="132"/>
      <c r="AI263" s="132"/>
      <c r="AJ263" s="132"/>
      <c r="AK263" s="132"/>
      <c r="AL263" s="132"/>
      <c r="AM263" s="132"/>
      <c r="AN263" s="132"/>
      <c r="AO263" s="125"/>
      <c r="AP263" s="28"/>
      <c r="AQ263" s="5"/>
    </row>
    <row r="264" spans="1:43" ht="16.5">
      <c r="A264" s="200"/>
      <c r="B264" s="114"/>
      <c r="C264" s="114"/>
      <c r="D264" s="180"/>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178">
        <v>700</v>
      </c>
      <c r="E265" s="191"/>
      <c r="F265" s="178">
        <v>78</v>
      </c>
      <c r="G265" s="178"/>
      <c r="H265" s="178"/>
      <c r="I265" s="178"/>
      <c r="J265" s="175">
        <f>+F265+G265</f>
        <v>78</v>
      </c>
      <c r="K265" s="168">
        <f>+AO265</f>
        <v>122</v>
      </c>
      <c r="L265" s="164">
        <f>+J265+K265</f>
        <v>200</v>
      </c>
      <c r="M265" s="157">
        <f>+(D265+E265)-(L265)+H265-I265</f>
        <v>500</v>
      </c>
      <c r="N265" s="18">
        <v>500</v>
      </c>
      <c r="O265" s="19" t="s">
        <v>186</v>
      </c>
      <c r="P265" s="19"/>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44</v>
      </c>
      <c r="AC265" s="146">
        <v>78</v>
      </c>
      <c r="AD265" s="145">
        <f>+AB265+AC265</f>
        <v>122</v>
      </c>
      <c r="AE265" s="130"/>
      <c r="AF265" s="130"/>
      <c r="AG265" s="130"/>
      <c r="AH265" s="130"/>
      <c r="AI265" s="130"/>
      <c r="AJ265" s="130"/>
      <c r="AK265" s="130"/>
      <c r="AL265" s="130"/>
      <c r="AM265" s="130"/>
      <c r="AN265" s="130"/>
      <c r="AO265" s="123">
        <f>SUM(AD265:AN269)</f>
        <v>122</v>
      </c>
      <c r="AP265" s="28"/>
      <c r="AQ265" s="5"/>
    </row>
    <row r="266" spans="1:43" ht="14.45" customHeight="1">
      <c r="A266" s="200"/>
      <c r="B266" s="114"/>
      <c r="C266" s="114"/>
      <c r="D266" s="179"/>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31"/>
      <c r="AF266" s="131"/>
      <c r="AG266" s="131"/>
      <c r="AH266" s="131"/>
      <c r="AI266" s="131"/>
      <c r="AJ266" s="131"/>
      <c r="AK266" s="131"/>
      <c r="AL266" s="131"/>
      <c r="AM266" s="131"/>
      <c r="AN266" s="131"/>
      <c r="AO266" s="124"/>
      <c r="AP266" s="28"/>
      <c r="AQ266" s="5"/>
    </row>
    <row r="267" spans="1:43" ht="14.45" customHeight="1">
      <c r="A267" s="200"/>
      <c r="B267" s="114"/>
      <c r="C267" s="114"/>
      <c r="D267" s="179"/>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31"/>
      <c r="AF267" s="131"/>
      <c r="AG267" s="131"/>
      <c r="AH267" s="131"/>
      <c r="AI267" s="131"/>
      <c r="AJ267" s="131"/>
      <c r="AK267" s="131"/>
      <c r="AL267" s="131"/>
      <c r="AM267" s="131"/>
      <c r="AN267" s="131"/>
      <c r="AO267" s="124"/>
      <c r="AP267" s="28"/>
      <c r="AQ267" s="5"/>
    </row>
    <row r="268" spans="1:43" ht="14.45" customHeight="1">
      <c r="A268" s="200"/>
      <c r="B268" s="114"/>
      <c r="C268" s="114"/>
      <c r="D268" s="179"/>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31"/>
      <c r="AF268" s="131"/>
      <c r="AG268" s="131"/>
      <c r="AH268" s="131"/>
      <c r="AI268" s="131"/>
      <c r="AJ268" s="131"/>
      <c r="AK268" s="131"/>
      <c r="AL268" s="131"/>
      <c r="AM268" s="131"/>
      <c r="AN268" s="131"/>
      <c r="AO268" s="124"/>
      <c r="AP268" s="28"/>
      <c r="AQ268" s="5"/>
    </row>
    <row r="269" spans="1:43" ht="14.45" customHeight="1">
      <c r="A269" s="200"/>
      <c r="B269" s="114"/>
      <c r="C269" s="114"/>
      <c r="D269" s="179"/>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32"/>
      <c r="AF269" s="132"/>
      <c r="AG269" s="132"/>
      <c r="AH269" s="132"/>
      <c r="AI269" s="132"/>
      <c r="AJ269" s="132"/>
      <c r="AK269" s="132"/>
      <c r="AL269" s="132"/>
      <c r="AM269" s="132"/>
      <c r="AN269" s="132"/>
      <c r="AO269" s="125"/>
      <c r="AP269" s="28"/>
      <c r="AQ269" s="5"/>
    </row>
    <row r="270" spans="1:43" ht="16.5">
      <c r="A270" s="200"/>
      <c r="B270" s="114"/>
      <c r="C270" s="114"/>
      <c r="D270" s="180"/>
      <c r="E270" s="193"/>
      <c r="F270" s="180"/>
      <c r="G270" s="180"/>
      <c r="H270" s="180"/>
      <c r="I270" s="180"/>
      <c r="J270" s="177"/>
      <c r="K270" s="170"/>
      <c r="L270" s="166"/>
      <c r="M270" s="32" t="b">
        <f>M265=N270</f>
        <v>1</v>
      </c>
      <c r="N270" s="33">
        <f>SUM(N265:N269)</f>
        <v>500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178">
        <v>348</v>
      </c>
      <c r="E271" s="191"/>
      <c r="F271" s="178">
        <v>94</v>
      </c>
      <c r="G271" s="178"/>
      <c r="H271" s="178"/>
      <c r="I271" s="178"/>
      <c r="J271" s="175">
        <f>+F271+G271</f>
        <v>94</v>
      </c>
      <c r="K271" s="168">
        <f>+AO271</f>
        <v>0</v>
      </c>
      <c r="L271" s="164">
        <f>+J271+K271</f>
        <v>94</v>
      </c>
      <c r="M271" s="157">
        <f>+(D271+E271)-(L271)+H271-I271</f>
        <v>254</v>
      </c>
      <c r="N271" s="18">
        <v>254</v>
      </c>
      <c r="O271" s="19" t="s">
        <v>188</v>
      </c>
      <c r="P271" s="19"/>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30"/>
      <c r="AF271" s="130"/>
      <c r="AG271" s="130"/>
      <c r="AH271" s="130"/>
      <c r="AI271" s="130"/>
      <c r="AJ271" s="130"/>
      <c r="AK271" s="130"/>
      <c r="AL271" s="130"/>
      <c r="AM271" s="130"/>
      <c r="AN271" s="130"/>
      <c r="AO271" s="123">
        <f>SUM(AD271:AN275)</f>
        <v>0</v>
      </c>
      <c r="AP271" s="28"/>
      <c r="AQ271" s="5"/>
    </row>
    <row r="272" spans="1:43" ht="14.45" customHeight="1">
      <c r="A272" s="200"/>
      <c r="B272" s="114"/>
      <c r="C272" s="114"/>
      <c r="D272" s="179"/>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31"/>
      <c r="AF272" s="131"/>
      <c r="AG272" s="131"/>
      <c r="AH272" s="131"/>
      <c r="AI272" s="131"/>
      <c r="AJ272" s="131"/>
      <c r="AK272" s="131"/>
      <c r="AL272" s="131"/>
      <c r="AM272" s="131"/>
      <c r="AN272" s="131"/>
      <c r="AO272" s="124"/>
      <c r="AP272" s="28"/>
      <c r="AQ272" s="5"/>
    </row>
    <row r="273" spans="1:43" ht="14.45" customHeight="1">
      <c r="A273" s="200"/>
      <c r="B273" s="114"/>
      <c r="C273" s="114"/>
      <c r="D273" s="179"/>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31"/>
      <c r="AF273" s="131"/>
      <c r="AG273" s="131"/>
      <c r="AH273" s="131"/>
      <c r="AI273" s="131"/>
      <c r="AJ273" s="131"/>
      <c r="AK273" s="131"/>
      <c r="AL273" s="131"/>
      <c r="AM273" s="131"/>
      <c r="AN273" s="131"/>
      <c r="AO273" s="124"/>
      <c r="AP273" s="28"/>
      <c r="AQ273" s="5"/>
    </row>
    <row r="274" spans="1:43" ht="14.45" customHeight="1">
      <c r="A274" s="200"/>
      <c r="B274" s="114"/>
      <c r="C274" s="114"/>
      <c r="D274" s="179"/>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31"/>
      <c r="AF274" s="131"/>
      <c r="AG274" s="131"/>
      <c r="AH274" s="131"/>
      <c r="AI274" s="131"/>
      <c r="AJ274" s="131"/>
      <c r="AK274" s="131"/>
      <c r="AL274" s="131"/>
      <c r="AM274" s="131"/>
      <c r="AN274" s="131"/>
      <c r="AO274" s="124"/>
      <c r="AP274" s="28"/>
      <c r="AQ274" s="5"/>
    </row>
    <row r="275" spans="1:43" ht="14.45" customHeight="1">
      <c r="A275" s="200"/>
      <c r="B275" s="114"/>
      <c r="C275" s="114"/>
      <c r="D275" s="179"/>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32"/>
      <c r="AF275" s="132"/>
      <c r="AG275" s="132"/>
      <c r="AH275" s="132"/>
      <c r="AI275" s="132"/>
      <c r="AJ275" s="132"/>
      <c r="AK275" s="132"/>
      <c r="AL275" s="132"/>
      <c r="AM275" s="132"/>
      <c r="AN275" s="132"/>
      <c r="AO275" s="125"/>
      <c r="AP275" s="28"/>
      <c r="AQ275" s="5"/>
    </row>
    <row r="276" spans="1:43" ht="16.5">
      <c r="A276" s="200"/>
      <c r="B276" s="114"/>
      <c r="C276" s="114"/>
      <c r="D276" s="180"/>
      <c r="E276" s="193"/>
      <c r="F276" s="180"/>
      <c r="G276" s="180"/>
      <c r="H276" s="180"/>
      <c r="I276" s="180"/>
      <c r="J276" s="177"/>
      <c r="K276" s="170"/>
      <c r="L276" s="166"/>
      <c r="M276" s="32" t="b">
        <f>M271=N276</f>
        <v>1</v>
      </c>
      <c r="N276" s="33">
        <f>SUM(N271:N275)</f>
        <v>254</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178">
        <v>60</v>
      </c>
      <c r="E277" s="191"/>
      <c r="F277" s="178"/>
      <c r="G277" s="178"/>
      <c r="H277" s="178"/>
      <c r="I277" s="178"/>
      <c r="J277" s="175">
        <f>+F277+G277</f>
        <v>0</v>
      </c>
      <c r="K277" s="168">
        <f>+AO277</f>
        <v>0</v>
      </c>
      <c r="L277" s="164">
        <f>+J277+K277</f>
        <v>0</v>
      </c>
      <c r="M277" s="157">
        <f>+(D277+E277)-(L277)+H277-I277</f>
        <v>60</v>
      </c>
      <c r="N277" s="18">
        <v>45</v>
      </c>
      <c r="O277" s="19" t="s">
        <v>190</v>
      </c>
      <c r="P277" s="19"/>
      <c r="Q277" s="20">
        <v>46388</v>
      </c>
      <c r="R277" s="21" t="str">
        <f ca="1">IF(Q277=0," ",IFERROR(IF(DATEDIF(TODAY(),Q277,"M")&lt;=5,"ROJO",IF(DATEDIF(TODAY(),Q277,"M")&gt;=12,"VERDE",IF(AND(DATEDIF(TODAY(),Q277,"M")&gt;=6,DATEDIF(TODAY(),Q277,"M")&lt;=11),"AMARILLO"))),S277))</f>
        <v>ROJO</v>
      </c>
      <c r="S277" s="21" t="str">
        <f>IF(Q277=0," ",IF(Q277&lt;=$N$5,"VENCIDO","NO VENCIDO"))</f>
        <v>NO VENCIDO</v>
      </c>
      <c r="T277" s="22"/>
      <c r="U277" s="23"/>
      <c r="V277" s="23"/>
      <c r="W277" s="24"/>
      <c r="X277" s="24"/>
      <c r="Y277" s="147">
        <f>+AT277</f>
        <v>0</v>
      </c>
      <c r="Z277" s="25"/>
      <c r="AA277" s="6"/>
      <c r="AB277" s="146"/>
      <c r="AC277" s="146"/>
      <c r="AD277" s="145">
        <f>+AB277+AC277</f>
        <v>0</v>
      </c>
      <c r="AE277" s="130"/>
      <c r="AF277" s="130"/>
      <c r="AG277" s="130"/>
      <c r="AH277" s="130"/>
      <c r="AI277" s="130"/>
      <c r="AJ277" s="130"/>
      <c r="AK277" s="130"/>
      <c r="AL277" s="130"/>
      <c r="AM277" s="130"/>
      <c r="AN277" s="130"/>
      <c r="AO277" s="123">
        <f>SUM(AD277:AN281)</f>
        <v>0</v>
      </c>
      <c r="AP277" s="28"/>
      <c r="AQ277" s="5"/>
    </row>
    <row r="278" spans="1:43" ht="14.45" customHeight="1">
      <c r="A278" s="200"/>
      <c r="B278" s="114"/>
      <c r="C278" s="114"/>
      <c r="D278" s="179"/>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31"/>
      <c r="AF278" s="131"/>
      <c r="AG278" s="131"/>
      <c r="AH278" s="131"/>
      <c r="AI278" s="131"/>
      <c r="AJ278" s="131"/>
      <c r="AK278" s="131"/>
      <c r="AL278" s="131"/>
      <c r="AM278" s="131"/>
      <c r="AN278" s="131"/>
      <c r="AO278" s="124"/>
      <c r="AP278" s="28"/>
      <c r="AQ278" s="5"/>
    </row>
    <row r="279" spans="1:43" ht="14.45" customHeight="1">
      <c r="A279" s="200"/>
      <c r="B279" s="114"/>
      <c r="C279" s="114"/>
      <c r="D279" s="179"/>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31"/>
      <c r="AF279" s="131"/>
      <c r="AG279" s="131"/>
      <c r="AH279" s="131"/>
      <c r="AI279" s="131"/>
      <c r="AJ279" s="131"/>
      <c r="AK279" s="131"/>
      <c r="AL279" s="131"/>
      <c r="AM279" s="131"/>
      <c r="AN279" s="131"/>
      <c r="AO279" s="124"/>
      <c r="AP279" s="28"/>
      <c r="AQ279" s="5"/>
    </row>
    <row r="280" spans="1:43" ht="14.45" customHeight="1">
      <c r="A280" s="200"/>
      <c r="B280" s="114"/>
      <c r="C280" s="114"/>
      <c r="D280" s="179"/>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31"/>
      <c r="AF280" s="131"/>
      <c r="AG280" s="131"/>
      <c r="AH280" s="131"/>
      <c r="AI280" s="131"/>
      <c r="AJ280" s="131"/>
      <c r="AK280" s="131"/>
      <c r="AL280" s="131"/>
      <c r="AM280" s="131"/>
      <c r="AN280" s="131"/>
      <c r="AO280" s="124"/>
      <c r="AP280" s="28"/>
      <c r="AQ280" s="5"/>
    </row>
    <row r="281" spans="1:43" ht="14.45" customHeight="1">
      <c r="A281" s="200"/>
      <c r="B281" s="114"/>
      <c r="C281" s="114"/>
      <c r="D281" s="179"/>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32"/>
      <c r="AF281" s="132"/>
      <c r="AG281" s="132"/>
      <c r="AH281" s="132"/>
      <c r="AI281" s="132"/>
      <c r="AJ281" s="132"/>
      <c r="AK281" s="132"/>
      <c r="AL281" s="132"/>
      <c r="AM281" s="132"/>
      <c r="AN281" s="132"/>
      <c r="AO281" s="125"/>
      <c r="AP281" s="28"/>
      <c r="AQ281" s="5"/>
    </row>
    <row r="282" spans="1:43" ht="16.5">
      <c r="A282" s="200"/>
      <c r="B282" s="114"/>
      <c r="C282" s="114"/>
      <c r="D282" s="180"/>
      <c r="E282" s="193"/>
      <c r="F282" s="180"/>
      <c r="G282" s="180"/>
      <c r="H282" s="180"/>
      <c r="I282" s="180"/>
      <c r="J282" s="177"/>
      <c r="K282" s="170"/>
      <c r="L282" s="166"/>
      <c r="M282" s="32" t="b">
        <f>M277=N282</f>
        <v>0</v>
      </c>
      <c r="N282" s="33">
        <f>SUM(N277:N281)</f>
        <v>45</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178">
        <v>8</v>
      </c>
      <c r="E283" s="191"/>
      <c r="F283" s="178"/>
      <c r="G283" s="178"/>
      <c r="H283" s="178"/>
      <c r="I283" s="178"/>
      <c r="J283" s="175">
        <f>+F283+G283</f>
        <v>0</v>
      </c>
      <c r="K283" s="168">
        <f>+AO283</f>
        <v>0</v>
      </c>
      <c r="L283" s="164">
        <f>+J283+K283</f>
        <v>0</v>
      </c>
      <c r="M283" s="157">
        <f>+(D283+E283)-(L283)+H283-I283</f>
        <v>8</v>
      </c>
      <c r="N283" s="18">
        <v>8</v>
      </c>
      <c r="O283" s="19"/>
      <c r="P283" s="19"/>
      <c r="Q283" s="20"/>
      <c r="R283" s="21" t="str">
        <f ca="1">IF(Q283=0," ",IFERROR(IF(DATEDIF(TODAY(),Q283,"M")&lt;=5,"ROJO",IF(DATEDIF(TODAY(),Q283,"M")&gt;=12,"VERDE",IF(AND(DATEDIF(TODAY(),Q283,"M")&gt;=6,DATEDIF(TODAY(),Q283,"M")&lt;=11),"AMARILLO"))),S283))</f>
        <v xml:space="preserve"> </v>
      </c>
      <c r="S283" s="21" t="str">
        <f>IF(Q283=0," ",IF(Q283&lt;=$N$5,"VENCIDO","NO VENCIDO"))</f>
        <v xml:space="preserve"> </v>
      </c>
      <c r="T283" s="22"/>
      <c r="U283" s="23"/>
      <c r="V283" s="23"/>
      <c r="W283" s="24"/>
      <c r="X283" s="24"/>
      <c r="Y283" s="147">
        <f>+AT283</f>
        <v>0</v>
      </c>
      <c r="Z283" s="25"/>
      <c r="AA283" s="6"/>
      <c r="AB283" s="146"/>
      <c r="AC283" s="146"/>
      <c r="AD283" s="145">
        <f>+AB283+AC283</f>
        <v>0</v>
      </c>
      <c r="AE283" s="130"/>
      <c r="AF283" s="130"/>
      <c r="AG283" s="130"/>
      <c r="AH283" s="130"/>
      <c r="AI283" s="130"/>
      <c r="AJ283" s="130"/>
      <c r="AK283" s="130"/>
      <c r="AL283" s="130"/>
      <c r="AM283" s="130"/>
      <c r="AN283" s="130"/>
      <c r="AO283" s="123">
        <f>SUM(AD283:AN287)</f>
        <v>0</v>
      </c>
      <c r="AP283" s="28"/>
      <c r="AQ283" s="5"/>
    </row>
    <row r="284" spans="1:43" ht="14.45" customHeight="1">
      <c r="A284" s="200"/>
      <c r="B284" s="114"/>
      <c r="C284" s="114"/>
      <c r="D284" s="179"/>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31"/>
      <c r="AF284" s="131"/>
      <c r="AG284" s="131"/>
      <c r="AH284" s="131"/>
      <c r="AI284" s="131"/>
      <c r="AJ284" s="131"/>
      <c r="AK284" s="131"/>
      <c r="AL284" s="131"/>
      <c r="AM284" s="131"/>
      <c r="AN284" s="131"/>
      <c r="AO284" s="124"/>
      <c r="AP284" s="28"/>
      <c r="AQ284" s="5"/>
    </row>
    <row r="285" spans="1:43" ht="14.45" customHeight="1">
      <c r="A285" s="200"/>
      <c r="B285" s="114"/>
      <c r="C285" s="114"/>
      <c r="D285" s="179"/>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31"/>
      <c r="AF285" s="131"/>
      <c r="AG285" s="131"/>
      <c r="AH285" s="131"/>
      <c r="AI285" s="131"/>
      <c r="AJ285" s="131"/>
      <c r="AK285" s="131"/>
      <c r="AL285" s="131"/>
      <c r="AM285" s="131"/>
      <c r="AN285" s="131"/>
      <c r="AO285" s="124"/>
      <c r="AP285" s="28"/>
      <c r="AQ285" s="5"/>
    </row>
    <row r="286" spans="1:43" ht="14.45" customHeight="1">
      <c r="A286" s="200"/>
      <c r="B286" s="114"/>
      <c r="C286" s="114"/>
      <c r="D286" s="179"/>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31"/>
      <c r="AF286" s="131"/>
      <c r="AG286" s="131"/>
      <c r="AH286" s="131"/>
      <c r="AI286" s="131"/>
      <c r="AJ286" s="131"/>
      <c r="AK286" s="131"/>
      <c r="AL286" s="131"/>
      <c r="AM286" s="131"/>
      <c r="AN286" s="131"/>
      <c r="AO286" s="124"/>
      <c r="AP286" s="28"/>
      <c r="AQ286" s="5"/>
    </row>
    <row r="287" spans="1:43" ht="14.45" customHeight="1">
      <c r="A287" s="200"/>
      <c r="B287" s="114"/>
      <c r="C287" s="114"/>
      <c r="D287" s="179"/>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32"/>
      <c r="AF287" s="132"/>
      <c r="AG287" s="132"/>
      <c r="AH287" s="132"/>
      <c r="AI287" s="132"/>
      <c r="AJ287" s="132"/>
      <c r="AK287" s="132"/>
      <c r="AL287" s="132"/>
      <c r="AM287" s="132"/>
      <c r="AN287" s="132"/>
      <c r="AO287" s="125"/>
      <c r="AP287" s="28"/>
      <c r="AQ287" s="5"/>
    </row>
    <row r="288" spans="1:43" ht="16.5">
      <c r="A288" s="200"/>
      <c r="B288" s="114"/>
      <c r="C288" s="114"/>
      <c r="D288" s="180"/>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178"/>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30"/>
      <c r="AF289" s="130"/>
      <c r="AG289" s="130"/>
      <c r="AH289" s="130"/>
      <c r="AI289" s="130"/>
      <c r="AJ289" s="130"/>
      <c r="AK289" s="130"/>
      <c r="AL289" s="130"/>
      <c r="AM289" s="130"/>
      <c r="AN289" s="130"/>
      <c r="AO289" s="123">
        <f>SUM(AD289:AN293)</f>
        <v>0</v>
      </c>
      <c r="AP289" s="28"/>
      <c r="AQ289" s="5"/>
    </row>
    <row r="290" spans="1:43" ht="14.45" customHeight="1">
      <c r="A290" s="200"/>
      <c r="B290" s="114"/>
      <c r="C290" s="114"/>
      <c r="D290" s="179"/>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31"/>
      <c r="AF290" s="131"/>
      <c r="AG290" s="131"/>
      <c r="AH290" s="131"/>
      <c r="AI290" s="131"/>
      <c r="AJ290" s="131"/>
      <c r="AK290" s="131"/>
      <c r="AL290" s="131"/>
      <c r="AM290" s="131"/>
      <c r="AN290" s="131"/>
      <c r="AO290" s="124"/>
      <c r="AP290" s="28"/>
      <c r="AQ290" s="5"/>
    </row>
    <row r="291" spans="1:43" ht="14.45" customHeight="1">
      <c r="A291" s="200"/>
      <c r="B291" s="114"/>
      <c r="C291" s="114"/>
      <c r="D291" s="179"/>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31"/>
      <c r="AF291" s="131"/>
      <c r="AG291" s="131"/>
      <c r="AH291" s="131"/>
      <c r="AI291" s="131"/>
      <c r="AJ291" s="131"/>
      <c r="AK291" s="131"/>
      <c r="AL291" s="131"/>
      <c r="AM291" s="131"/>
      <c r="AN291" s="131"/>
      <c r="AO291" s="124"/>
      <c r="AP291" s="28"/>
      <c r="AQ291" s="5"/>
    </row>
    <row r="292" spans="1:43" ht="14.45" customHeight="1">
      <c r="A292" s="200"/>
      <c r="B292" s="114"/>
      <c r="C292" s="114"/>
      <c r="D292" s="179"/>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31"/>
      <c r="AF292" s="131"/>
      <c r="AG292" s="131"/>
      <c r="AH292" s="131"/>
      <c r="AI292" s="131"/>
      <c r="AJ292" s="131"/>
      <c r="AK292" s="131"/>
      <c r="AL292" s="131"/>
      <c r="AM292" s="131"/>
      <c r="AN292" s="131"/>
      <c r="AO292" s="124"/>
      <c r="AP292" s="28"/>
      <c r="AQ292" s="5"/>
    </row>
    <row r="293" spans="1:43" ht="14.45" customHeight="1">
      <c r="A293" s="200"/>
      <c r="B293" s="114"/>
      <c r="C293" s="114"/>
      <c r="D293" s="179"/>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32"/>
      <c r="AF293" s="132"/>
      <c r="AG293" s="132"/>
      <c r="AH293" s="132"/>
      <c r="AI293" s="132"/>
      <c r="AJ293" s="132"/>
      <c r="AK293" s="132"/>
      <c r="AL293" s="132"/>
      <c r="AM293" s="132"/>
      <c r="AN293" s="132"/>
      <c r="AO293" s="125"/>
      <c r="AP293" s="28"/>
      <c r="AQ293" s="5"/>
    </row>
    <row r="294" spans="1:43" ht="16.5">
      <c r="A294" s="200"/>
      <c r="B294" s="114"/>
      <c r="C294" s="114"/>
      <c r="D294" s="180"/>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6.5">
      <c r="A296" s="200">
        <v>1</v>
      </c>
      <c r="B296" s="114" t="s">
        <v>194</v>
      </c>
      <c r="C296" s="114"/>
      <c r="D296" s="178">
        <v>1310</v>
      </c>
      <c r="E296" s="191"/>
      <c r="F296" s="178">
        <v>93</v>
      </c>
      <c r="G296" s="178"/>
      <c r="H296" s="178"/>
      <c r="I296" s="178"/>
      <c r="J296" s="175">
        <f>+F296+G296</f>
        <v>93</v>
      </c>
      <c r="K296" s="168">
        <f>+AO296</f>
        <v>0</v>
      </c>
      <c r="L296" s="164">
        <f>+J296+K296</f>
        <v>93</v>
      </c>
      <c r="M296" s="157">
        <f>+(D296+E296)-L296+H296-I296</f>
        <v>1217</v>
      </c>
      <c r="N296" s="18">
        <v>1217</v>
      </c>
      <c r="O296" s="19" t="s">
        <v>195</v>
      </c>
      <c r="P296" s="19"/>
      <c r="Q296" s="20">
        <v>46143</v>
      </c>
      <c r="R296" s="21" t="str">
        <f ca="1">IF(Q296=0," ",IFERROR(IF(DATEDIF(TODAY(),Q296,"M")&lt;=5,"ROJO",IF(DATEDIF(TODAY(),Q296,"M")&gt;=12,"VERDE",IF(AND(DATEDIF(TODAY(),Q296,"M")&gt;=6,DATEDIF(TODAY(),Q296,"M")&lt;=11),"AMARILLO"))),S296))</f>
        <v>NO VENCIDO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6.5">
      <c r="A297" s="200"/>
      <c r="B297" s="114"/>
      <c r="C297" s="114"/>
      <c r="D297" s="179"/>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6.5">
      <c r="A298" s="200"/>
      <c r="B298" s="114"/>
      <c r="C298" s="114"/>
      <c r="D298" s="179"/>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6.5">
      <c r="A299" s="200"/>
      <c r="B299" s="114"/>
      <c r="C299" s="114"/>
      <c r="D299" s="179"/>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6.5">
      <c r="A300" s="200"/>
      <c r="B300" s="114"/>
      <c r="C300" s="114"/>
      <c r="D300" s="179"/>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6.5">
      <c r="A301" s="200"/>
      <c r="B301" s="114"/>
      <c r="C301" s="114"/>
      <c r="D301" s="179"/>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180"/>
      <c r="E302" s="193"/>
      <c r="F302" s="180"/>
      <c r="G302" s="180"/>
      <c r="H302" s="180"/>
      <c r="I302" s="180"/>
      <c r="J302" s="177"/>
      <c r="K302" s="170"/>
      <c r="L302" s="166"/>
      <c r="M302" s="32" t="b">
        <f>M296=N302</f>
        <v>1</v>
      </c>
      <c r="N302" s="33">
        <f>SUM(N296:N301)</f>
        <v>1217</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178"/>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179"/>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179"/>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179"/>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179"/>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179"/>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180"/>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178"/>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179"/>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179"/>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179"/>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179"/>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179"/>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180"/>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178"/>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179"/>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179"/>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179"/>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179"/>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179"/>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180"/>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178">
        <v>990</v>
      </c>
      <c r="E324" s="191"/>
      <c r="F324" s="178">
        <v>984</v>
      </c>
      <c r="G324" s="178"/>
      <c r="H324" s="178"/>
      <c r="I324" s="178"/>
      <c r="J324" s="175">
        <f>+F324+G324</f>
        <v>984</v>
      </c>
      <c r="K324" s="168">
        <f>+AO324</f>
        <v>0</v>
      </c>
      <c r="L324" s="164">
        <f>+J324+K324</f>
        <v>984</v>
      </c>
      <c r="M324" s="157">
        <f>+(D324+E324)-L324+H324-I324</f>
        <v>6</v>
      </c>
      <c r="N324" s="18">
        <v>6</v>
      </c>
      <c r="O324" s="19" t="s">
        <v>200</v>
      </c>
      <c r="P324" s="19"/>
      <c r="Q324" s="20">
        <v>46447</v>
      </c>
      <c r="R324" s="21" t="str">
        <f ca="1">IF(Q324=0," ",IFERROR(IF(DATEDIF(TODAY(),Q324,"M")&lt;=5,"ROJO",IF(DATEDIF(TODAY(),Q324,"M")&gt;=12,"VERDE",IF(AND(DATEDIF(TODAY(),Q324,"M")&gt;=6,DATEDIF(TODAY(),Q324,"M")&lt;=11),"AMARILLO"))),S324))</f>
        <v>ROJO</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179"/>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179"/>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179"/>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179"/>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179"/>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180"/>
      <c r="E330" s="193"/>
      <c r="F330" s="180"/>
      <c r="G330" s="180"/>
      <c r="H330" s="180"/>
      <c r="I330" s="180"/>
      <c r="J330" s="177"/>
      <c r="K330" s="170"/>
      <c r="L330" s="166"/>
      <c r="M330" s="32" t="b">
        <f>M324=N330</f>
        <v>1</v>
      </c>
      <c r="N330" s="33">
        <f>SUM(N324:N329)</f>
        <v>6</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178"/>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179"/>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179"/>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179"/>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179"/>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179"/>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180"/>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178">
        <v>710</v>
      </c>
      <c r="E338" s="191"/>
      <c r="F338" s="178">
        <v>185</v>
      </c>
      <c r="G338" s="178"/>
      <c r="H338" s="178"/>
      <c r="I338" s="178"/>
      <c r="J338" s="175">
        <f>+F338+G338</f>
        <v>185</v>
      </c>
      <c r="K338" s="168">
        <f>+AO338</f>
        <v>0</v>
      </c>
      <c r="L338" s="164">
        <f>+J338+K338</f>
        <v>185</v>
      </c>
      <c r="M338" s="157">
        <f>+(D338+E338)-L338+H338-I338</f>
        <v>525</v>
      </c>
      <c r="N338" s="18">
        <v>525</v>
      </c>
      <c r="O338" s="19" t="s">
        <v>203</v>
      </c>
      <c r="P338" s="19"/>
      <c r="Q338" s="20">
        <v>47746</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179"/>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179"/>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179"/>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179"/>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179"/>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180"/>
      <c r="E344" s="193"/>
      <c r="F344" s="180"/>
      <c r="G344" s="180"/>
      <c r="H344" s="180"/>
      <c r="I344" s="180"/>
      <c r="J344" s="177"/>
      <c r="K344" s="170"/>
      <c r="L344" s="166"/>
      <c r="M344" s="32" t="b">
        <f>M338=N344</f>
        <v>1</v>
      </c>
      <c r="N344" s="33">
        <f>SUM(N338:N343)</f>
        <v>525</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178"/>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179"/>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179"/>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179"/>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179"/>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179"/>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180"/>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178">
        <v>900</v>
      </c>
      <c r="E352" s="191"/>
      <c r="F352" s="178">
        <v>49</v>
      </c>
      <c r="G352" s="178"/>
      <c r="H352" s="178"/>
      <c r="I352" s="178"/>
      <c r="J352" s="175">
        <f>+F352+G352</f>
        <v>49</v>
      </c>
      <c r="K352" s="168">
        <f>+AO352</f>
        <v>0</v>
      </c>
      <c r="L352" s="164">
        <f>+J352+K352</f>
        <v>49</v>
      </c>
      <c r="M352" s="157">
        <f>+(D352+E352)-L352+H352-I352</f>
        <v>851</v>
      </c>
      <c r="N352" s="18">
        <v>851</v>
      </c>
      <c r="O352" s="19" t="s">
        <v>206</v>
      </c>
      <c r="P352" s="19"/>
      <c r="Q352" s="20">
        <v>46419</v>
      </c>
      <c r="R352" s="21" t="str">
        <f ca="1">IF(Q352=0," ",IFERROR(IF(DATEDIF(TODAY(),Q352,"M")&lt;=5,"ROJO",IF(DATEDIF(TODAY(),Q352,"M")&gt;=12,"VERDE",IF(AND(DATEDIF(TODAY(),Q352,"M")&gt;=6,DATEDIF(TODAY(),Q352,"M")&lt;=11),"AMARILLO"))),S352))</f>
        <v>ROJO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179"/>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179"/>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179"/>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179"/>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179"/>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180"/>
      <c r="E358" s="193"/>
      <c r="F358" s="180"/>
      <c r="G358" s="180"/>
      <c r="H358" s="180"/>
      <c r="I358" s="180"/>
      <c r="J358" s="177"/>
      <c r="K358" s="170"/>
      <c r="L358" s="166"/>
      <c r="M358" s="32" t="b">
        <f>M352=N358</f>
        <v>1</v>
      </c>
      <c r="N358" s="33">
        <f>SUM(N352:N357)</f>
        <v>851</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178"/>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179"/>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179"/>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179"/>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179"/>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179"/>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180"/>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60">
        <v>126</v>
      </c>
      <c r="E366" s="59"/>
      <c r="F366" s="60">
        <v>46</v>
      </c>
      <c r="G366" s="60"/>
      <c r="H366" s="30"/>
      <c r="I366" s="30"/>
      <c r="J366" s="31">
        <f t="shared" ref="J366:J372" si="3">+F366+G366</f>
        <v>46</v>
      </c>
      <c r="K366" s="61">
        <f t="shared" ref="K366:K372" si="4">+AO366</f>
        <v>0</v>
      </c>
      <c r="L366" s="62">
        <f t="shared" ref="L366:L372" si="5">+J366+K366</f>
        <v>46</v>
      </c>
      <c r="M366" s="63">
        <f t="shared" ref="M366:M372" si="6">+(D366+E366)-(L366)+H366-I366</f>
        <v>80</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60">
        <v>114</v>
      </c>
      <c r="E367" s="59"/>
      <c r="F367" s="60">
        <v>62</v>
      </c>
      <c r="G367" s="60"/>
      <c r="H367" s="30"/>
      <c r="I367" s="30"/>
      <c r="J367" s="31">
        <f t="shared" si="3"/>
        <v>62</v>
      </c>
      <c r="K367" s="61">
        <f t="shared" si="4"/>
        <v>0</v>
      </c>
      <c r="L367" s="62">
        <f t="shared" si="5"/>
        <v>62</v>
      </c>
      <c r="M367" s="63">
        <f t="shared" si="6"/>
        <v>52</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60"/>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60">
        <v>30</v>
      </c>
      <c r="E369" s="59"/>
      <c r="F369" s="60"/>
      <c r="G369" s="60"/>
      <c r="H369" s="30"/>
      <c r="I369" s="30"/>
      <c r="J369" s="31">
        <f t="shared" si="3"/>
        <v>0</v>
      </c>
      <c r="K369" s="61">
        <f t="shared" si="4"/>
        <v>0</v>
      </c>
      <c r="L369" s="62">
        <f t="shared" si="5"/>
        <v>0</v>
      </c>
      <c r="M369" s="63">
        <f t="shared" si="6"/>
        <v>30</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60"/>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60"/>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60"/>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6.5">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2"/>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2"/>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2">
        <v>7</v>
      </c>
      <c r="E380" s="59"/>
      <c r="F380" s="72"/>
      <c r="G380" s="72"/>
      <c r="H380" s="73"/>
      <c r="I380" s="73"/>
      <c r="J380" s="31">
        <f>SUM(F380,G380)</f>
        <v>0</v>
      </c>
      <c r="K380" s="61">
        <f>+AQ380</f>
        <v>0</v>
      </c>
      <c r="L380" s="62">
        <f>+J380+K380</f>
        <v>0</v>
      </c>
      <c r="M380" s="63">
        <f>+(D380+E380)-(L380)+H380-I380</f>
        <v>7</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qhqDBhzUg/6A+MjiTOdiDgGroz02K6U5FEdNolqs8EAtXHyPOiRVtKduXUuf2qoImtsly6zCrjGrxexWMGyRNA==" saltValue="QuR8Ut7qPE9CrcaFMeRPDg==" spinCount="100000" sheet="1" objects="1" scenarios="1"/>
  <protectedRanges>
    <protectedRange algorithmName="SHA-512" hashValue="zHOOI8C6TdaV6s6N2/27xESvwU0t5zAaLoItHRVoGpTXM9j+vyxsopMktU83nI5i57EgckgHvMhLqaFhlwmlrQ==" saltValue="lXnRqhBa+m7p3r+f6ZoJ4w==" spinCount="100000" sqref="M296:M301 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M303:M308 M310:M315 M317:M322 M324:M329 M331:M336 M338:M343 M345:M350 M352:M357 M359:M364"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02 M309 M316 M323 M330 M337 M344 M351 M365 M358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2:C197"/>
    <mergeCell ref="B198:C203"/>
    <mergeCell ref="B180:C185"/>
    <mergeCell ref="B186:C191"/>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991" priority="60" stopIfTrue="1" operator="lessThan">
      <formula>0</formula>
    </cfRule>
  </conditionalFormatting>
  <conditionalFormatting sqref="D161">
    <cfRule type="cellIs" dxfId="1990" priority="247" stopIfTrue="1" operator="lessThan">
      <formula>0</formula>
    </cfRule>
  </conditionalFormatting>
  <conditionalFormatting sqref="M6:M10">
    <cfRule type="cellIs" dxfId="1989" priority="61" stopIfTrue="1" operator="lessThan">
      <formula>0</formula>
    </cfRule>
  </conditionalFormatting>
  <conditionalFormatting sqref="M11">
    <cfRule type="containsText" dxfId="1988" priority="240" operator="containsText" text="Falso">
      <formula>NOT(ISERROR(SEARCH("Falso",M11)))</formula>
    </cfRule>
  </conditionalFormatting>
  <conditionalFormatting sqref="M12:M16">
    <cfRule type="cellIs" dxfId="1987" priority="59" stopIfTrue="1" operator="lessThan">
      <formula>0</formula>
    </cfRule>
  </conditionalFormatting>
  <conditionalFormatting sqref="M17">
    <cfRule type="containsText" dxfId="1986" priority="238" operator="containsText" text="Falso">
      <formula>NOT(ISERROR(SEARCH("Falso",M17)))</formula>
    </cfRule>
  </conditionalFormatting>
  <conditionalFormatting sqref="M18:M22">
    <cfRule type="cellIs" dxfId="1985" priority="58" stopIfTrue="1" operator="lessThan">
      <formula>0</formula>
    </cfRule>
  </conditionalFormatting>
  <conditionalFormatting sqref="M23">
    <cfRule type="containsText" dxfId="1984" priority="228" operator="containsText" text="Falso">
      <formula>NOT(ISERROR(SEARCH("Falso",M23)))</formula>
    </cfRule>
  </conditionalFormatting>
  <conditionalFormatting sqref="M24:M28">
    <cfRule type="cellIs" dxfId="1983" priority="57" stopIfTrue="1" operator="lessThan">
      <formula>0</formula>
    </cfRule>
  </conditionalFormatting>
  <conditionalFormatting sqref="M29">
    <cfRule type="containsText" dxfId="1982" priority="226" operator="containsText" text="Falso">
      <formula>NOT(ISERROR(SEARCH("Falso",M29)))</formula>
    </cfRule>
  </conditionalFormatting>
  <conditionalFormatting sqref="M30:M34">
    <cfRule type="cellIs" dxfId="1981" priority="56" stopIfTrue="1" operator="lessThan">
      <formula>0</formula>
    </cfRule>
  </conditionalFormatting>
  <conditionalFormatting sqref="M35">
    <cfRule type="containsText" dxfId="1980" priority="217" operator="containsText" text="Falso">
      <formula>NOT(ISERROR(SEARCH("Falso",M35)))</formula>
    </cfRule>
  </conditionalFormatting>
  <conditionalFormatting sqref="M36:M40">
    <cfRule type="cellIs" dxfId="1979" priority="55" stopIfTrue="1" operator="lessThan">
      <formula>0</formula>
    </cfRule>
  </conditionalFormatting>
  <conditionalFormatting sqref="M41">
    <cfRule type="containsText" dxfId="1978" priority="214" operator="containsText" text="Falso">
      <formula>NOT(ISERROR(SEARCH("Falso",M41)))</formula>
    </cfRule>
  </conditionalFormatting>
  <conditionalFormatting sqref="M42:M46">
    <cfRule type="cellIs" dxfId="1977" priority="54" stopIfTrue="1" operator="lessThan">
      <formula>0</formula>
    </cfRule>
  </conditionalFormatting>
  <conditionalFormatting sqref="M47">
    <cfRule type="containsText" dxfId="1976" priority="204" operator="containsText" text="Falso">
      <formula>NOT(ISERROR(SEARCH("Falso",M47)))</formula>
    </cfRule>
  </conditionalFormatting>
  <conditionalFormatting sqref="M48:M52">
    <cfRule type="cellIs" dxfId="1975" priority="53" stopIfTrue="1" operator="lessThan">
      <formula>0</formula>
    </cfRule>
  </conditionalFormatting>
  <conditionalFormatting sqref="M54:M58">
    <cfRule type="cellIs" dxfId="1974" priority="52" stopIfTrue="1" operator="lessThan">
      <formula>0</formula>
    </cfRule>
  </conditionalFormatting>
  <conditionalFormatting sqref="M60:M64">
    <cfRule type="cellIs" dxfId="1973" priority="51" stopIfTrue="1" operator="lessThan">
      <formula>0</formula>
    </cfRule>
  </conditionalFormatting>
  <conditionalFormatting sqref="M66:M70">
    <cfRule type="cellIs" dxfId="1972" priority="50" stopIfTrue="1" operator="lessThan">
      <formula>0</formula>
    </cfRule>
  </conditionalFormatting>
  <conditionalFormatting sqref="M72:M76">
    <cfRule type="cellIs" dxfId="1971" priority="49" stopIfTrue="1" operator="lessThan">
      <formula>0</formula>
    </cfRule>
  </conditionalFormatting>
  <conditionalFormatting sqref="M78:M82">
    <cfRule type="cellIs" dxfId="1970" priority="48" stopIfTrue="1" operator="lessThan">
      <formula>0</formula>
    </cfRule>
  </conditionalFormatting>
  <conditionalFormatting sqref="M84:M88">
    <cfRule type="cellIs" dxfId="1969" priority="47" stopIfTrue="1" operator="lessThan">
      <formula>0</formula>
    </cfRule>
  </conditionalFormatting>
  <conditionalFormatting sqref="M90:M94">
    <cfRule type="cellIs" dxfId="1968" priority="46" stopIfTrue="1" operator="lessThan">
      <formula>0</formula>
    </cfRule>
  </conditionalFormatting>
  <conditionalFormatting sqref="M96:M100">
    <cfRule type="cellIs" dxfId="1967" priority="45" stopIfTrue="1" operator="lessThan">
      <formula>0</formula>
    </cfRule>
  </conditionalFormatting>
  <conditionalFormatting sqref="M102:M106">
    <cfRule type="cellIs" dxfId="1966" priority="44" stopIfTrue="1" operator="lessThan">
      <formula>0</formula>
    </cfRule>
  </conditionalFormatting>
  <conditionalFormatting sqref="M107">
    <cfRule type="containsText" dxfId="1965" priority="187" operator="containsText" text="Falso">
      <formula>NOT(ISERROR(SEARCH("Falso",M107)))</formula>
    </cfRule>
  </conditionalFormatting>
  <conditionalFormatting sqref="M108:M112">
    <cfRule type="cellIs" dxfId="1964" priority="43" stopIfTrue="1" operator="lessThan">
      <formula>0</formula>
    </cfRule>
  </conditionalFormatting>
  <conditionalFormatting sqref="M114:M118">
    <cfRule type="cellIs" dxfId="1963" priority="42" stopIfTrue="1" operator="lessThan">
      <formula>0</formula>
    </cfRule>
  </conditionalFormatting>
  <conditionalFormatting sqref="M120:M124">
    <cfRule type="cellIs" dxfId="1962" priority="41" stopIfTrue="1" operator="lessThan">
      <formula>0</formula>
    </cfRule>
  </conditionalFormatting>
  <conditionalFormatting sqref="M126:M130">
    <cfRule type="cellIs" dxfId="1961" priority="40" stopIfTrue="1" operator="lessThan">
      <formula>0</formula>
    </cfRule>
  </conditionalFormatting>
  <conditionalFormatting sqref="M132:M136">
    <cfRule type="cellIs" dxfId="1960" priority="39" stopIfTrue="1" operator="lessThan">
      <formula>0</formula>
    </cfRule>
  </conditionalFormatting>
  <conditionalFormatting sqref="M138:M142">
    <cfRule type="cellIs" dxfId="1959" priority="38" stopIfTrue="1" operator="lessThan">
      <formula>0</formula>
    </cfRule>
  </conditionalFormatting>
  <conditionalFormatting sqref="M144:M148">
    <cfRule type="cellIs" dxfId="1958" priority="37" stopIfTrue="1" operator="lessThan">
      <formula>0</formula>
    </cfRule>
  </conditionalFormatting>
  <conditionalFormatting sqref="M150:M154">
    <cfRule type="cellIs" dxfId="1957" priority="36" stopIfTrue="1" operator="lessThan">
      <formula>0</formula>
    </cfRule>
  </conditionalFormatting>
  <conditionalFormatting sqref="M155">
    <cfRule type="containsText" dxfId="1956" priority="62" operator="containsText" text="Falso">
      <formula>NOT(ISERROR(SEARCH("Falso",M155)))</formula>
    </cfRule>
  </conditionalFormatting>
  <conditionalFormatting sqref="M156:M160">
    <cfRule type="cellIs" dxfId="1955" priority="35" stopIfTrue="1" operator="lessThan">
      <formula>0</formula>
    </cfRule>
  </conditionalFormatting>
  <conditionalFormatting sqref="M161">
    <cfRule type="containsText" dxfId="1954" priority="63" operator="containsText" text="Falso">
      <formula>NOT(ISERROR(SEARCH("Falso",M161)))</formula>
    </cfRule>
  </conditionalFormatting>
  <conditionalFormatting sqref="M162:M166">
    <cfRule type="cellIs" dxfId="1953" priority="34" stopIfTrue="1" operator="lessThan">
      <formula>0</formula>
    </cfRule>
  </conditionalFormatting>
  <conditionalFormatting sqref="M167">
    <cfRule type="containsText" dxfId="1952" priority="172" operator="containsText" text="Falso">
      <formula>NOT(ISERROR(SEARCH("Falso",M167)))</formula>
    </cfRule>
  </conditionalFormatting>
  <conditionalFormatting sqref="M168:M172">
    <cfRule type="cellIs" dxfId="1951" priority="33" stopIfTrue="1" operator="lessThan">
      <formula>0</formula>
    </cfRule>
  </conditionalFormatting>
  <conditionalFormatting sqref="M173">
    <cfRule type="containsText" dxfId="1950" priority="166" operator="containsText" text="Falso">
      <formula>NOT(ISERROR(SEARCH("Falso",M173)))</formula>
    </cfRule>
  </conditionalFormatting>
  <conditionalFormatting sqref="M174:M178">
    <cfRule type="cellIs" dxfId="1949" priority="32" stopIfTrue="1" operator="lessThan">
      <formula>0</formula>
    </cfRule>
  </conditionalFormatting>
  <conditionalFormatting sqref="M179">
    <cfRule type="containsText" dxfId="1948" priority="160" operator="containsText" text="Falso">
      <formula>NOT(ISERROR(SEARCH("Falso",M179)))</formula>
    </cfRule>
  </conditionalFormatting>
  <conditionalFormatting sqref="M180:M184">
    <cfRule type="cellIs" dxfId="1947" priority="31" stopIfTrue="1" operator="lessThan">
      <formula>0</formula>
    </cfRule>
  </conditionalFormatting>
  <conditionalFormatting sqref="M185">
    <cfRule type="containsText" dxfId="1946" priority="154" operator="containsText" text="Falso">
      <formula>NOT(ISERROR(SEARCH("Falso",M185)))</formula>
    </cfRule>
  </conditionalFormatting>
  <conditionalFormatting sqref="M186:M190">
    <cfRule type="cellIs" dxfId="1945" priority="30" stopIfTrue="1" operator="lessThan">
      <formula>0</formula>
    </cfRule>
  </conditionalFormatting>
  <conditionalFormatting sqref="M192:M196">
    <cfRule type="cellIs" dxfId="1944" priority="29" stopIfTrue="1" operator="lessThan">
      <formula>0</formula>
    </cfRule>
  </conditionalFormatting>
  <conditionalFormatting sqref="M198:M202">
    <cfRule type="cellIs" dxfId="1943" priority="28" stopIfTrue="1" operator="lessThan">
      <formula>0</formula>
    </cfRule>
  </conditionalFormatting>
  <conditionalFormatting sqref="M204:M208">
    <cfRule type="cellIs" dxfId="1942" priority="27" stopIfTrue="1" operator="lessThan">
      <formula>0</formula>
    </cfRule>
  </conditionalFormatting>
  <conditionalFormatting sqref="M210:M214">
    <cfRule type="cellIs" dxfId="1941" priority="26" stopIfTrue="1" operator="lessThan">
      <formula>0</formula>
    </cfRule>
  </conditionalFormatting>
  <conditionalFormatting sqref="M216:M220">
    <cfRule type="cellIs" dxfId="1940" priority="25" stopIfTrue="1" operator="lessThan">
      <formula>0</formula>
    </cfRule>
  </conditionalFormatting>
  <conditionalFormatting sqref="M223:M227">
    <cfRule type="cellIs" dxfId="1939" priority="24" stopIfTrue="1" operator="lessThan">
      <formula>0</formula>
    </cfRule>
  </conditionalFormatting>
  <conditionalFormatting sqref="M228">
    <cfRule type="containsText" dxfId="1938" priority="140" operator="containsText" text="Falso">
      <formula>NOT(ISERROR(SEARCH("Falso",M228)))</formula>
    </cfRule>
  </conditionalFormatting>
  <conditionalFormatting sqref="M229:M233">
    <cfRule type="cellIs" dxfId="1937" priority="23" stopIfTrue="1" operator="lessThan">
      <formula>0</formula>
    </cfRule>
  </conditionalFormatting>
  <conditionalFormatting sqref="M235:M239">
    <cfRule type="cellIs" dxfId="1936" priority="22" stopIfTrue="1" operator="lessThan">
      <formula>0</formula>
    </cfRule>
  </conditionalFormatting>
  <conditionalFormatting sqref="M241:M245">
    <cfRule type="cellIs" dxfId="1935" priority="21" stopIfTrue="1" operator="lessThan">
      <formula>0</formula>
    </cfRule>
  </conditionalFormatting>
  <conditionalFormatting sqref="M247:M251">
    <cfRule type="cellIs" dxfId="1934" priority="20" stopIfTrue="1" operator="lessThan">
      <formula>0</formula>
    </cfRule>
  </conditionalFormatting>
  <conditionalFormatting sqref="M252">
    <cfRule type="containsText" dxfId="1933" priority="128" operator="containsText" text="Falso">
      <formula>NOT(ISERROR(SEARCH("Falso",M252)))</formula>
    </cfRule>
  </conditionalFormatting>
  <conditionalFormatting sqref="M253:M257">
    <cfRule type="cellIs" dxfId="1932" priority="19" stopIfTrue="1" operator="lessThan">
      <formula>0</formula>
    </cfRule>
  </conditionalFormatting>
  <conditionalFormatting sqref="M258">
    <cfRule type="containsText" dxfId="1931" priority="122" operator="containsText" text="Falso">
      <formula>NOT(ISERROR(SEARCH("Falso",M258)))</formula>
    </cfRule>
  </conditionalFormatting>
  <conditionalFormatting sqref="M259:M263">
    <cfRule type="cellIs" dxfId="1930" priority="18" stopIfTrue="1" operator="lessThan">
      <formula>0</formula>
    </cfRule>
  </conditionalFormatting>
  <conditionalFormatting sqref="M265:M269">
    <cfRule type="cellIs" dxfId="1929" priority="17" stopIfTrue="1" operator="lessThan">
      <formula>0</formula>
    </cfRule>
  </conditionalFormatting>
  <conditionalFormatting sqref="M271:M275">
    <cfRule type="cellIs" dxfId="1928" priority="16" stopIfTrue="1" operator="lessThan">
      <formula>0</formula>
    </cfRule>
  </conditionalFormatting>
  <conditionalFormatting sqref="M277:M281">
    <cfRule type="cellIs" dxfId="1927" priority="15" stopIfTrue="1" operator="lessThan">
      <formula>0</formula>
    </cfRule>
  </conditionalFormatting>
  <conditionalFormatting sqref="M283:M287">
    <cfRule type="cellIs" dxfId="1926" priority="14" stopIfTrue="1" operator="lessThan">
      <formula>0</formula>
    </cfRule>
  </conditionalFormatting>
  <conditionalFormatting sqref="M289:M293">
    <cfRule type="cellIs" dxfId="1925" priority="13" stopIfTrue="1" operator="lessThan">
      <formula>0</formula>
    </cfRule>
  </conditionalFormatting>
  <conditionalFormatting sqref="M296:M301">
    <cfRule type="cellIs" dxfId="1924" priority="104" stopIfTrue="1" operator="lessThan">
      <formula>0</formula>
    </cfRule>
  </conditionalFormatting>
  <conditionalFormatting sqref="M302">
    <cfRule type="containsText" dxfId="1923" priority="103" operator="containsText" text="Falso">
      <formula>NOT(ISERROR(SEARCH("Falso",M302)))</formula>
    </cfRule>
  </conditionalFormatting>
  <conditionalFormatting sqref="M303:M308">
    <cfRule type="cellIs" dxfId="1922" priority="9" stopIfTrue="1" operator="lessThan">
      <formula>0</formula>
    </cfRule>
  </conditionalFormatting>
  <conditionalFormatting sqref="M310:M315">
    <cfRule type="cellIs" dxfId="1921" priority="8" stopIfTrue="1" operator="lessThan">
      <formula>0</formula>
    </cfRule>
  </conditionalFormatting>
  <conditionalFormatting sqref="M317:M322">
    <cfRule type="cellIs" dxfId="1920" priority="7" stopIfTrue="1" operator="lessThan">
      <formula>0</formula>
    </cfRule>
  </conditionalFormatting>
  <conditionalFormatting sqref="M324:M329">
    <cfRule type="cellIs" dxfId="1919" priority="6" stopIfTrue="1" operator="lessThan">
      <formula>0</formula>
    </cfRule>
  </conditionalFormatting>
  <conditionalFormatting sqref="M331:M336">
    <cfRule type="cellIs" dxfId="1918" priority="5" stopIfTrue="1" operator="lessThan">
      <formula>0</formula>
    </cfRule>
  </conditionalFormatting>
  <conditionalFormatting sqref="M338:M343">
    <cfRule type="cellIs" dxfId="1917" priority="4" stopIfTrue="1" operator="lessThan">
      <formula>0</formula>
    </cfRule>
  </conditionalFormatting>
  <conditionalFormatting sqref="M345:M350">
    <cfRule type="cellIs" dxfId="1916" priority="3" stopIfTrue="1" operator="lessThan">
      <formula>0</formula>
    </cfRule>
  </conditionalFormatting>
  <conditionalFormatting sqref="M352:M357">
    <cfRule type="cellIs" dxfId="1915" priority="2" stopIfTrue="1" operator="lessThan">
      <formula>0</formula>
    </cfRule>
  </conditionalFormatting>
  <conditionalFormatting sqref="M358">
    <cfRule type="containsText" dxfId="1914" priority="79" operator="containsText" text="Falso">
      <formula>NOT(ISERROR(SEARCH("Falso",M358)))</formula>
    </cfRule>
  </conditionalFormatting>
  <conditionalFormatting sqref="M359:M364">
    <cfRule type="cellIs" dxfId="1913" priority="1" stopIfTrue="1" operator="lessThan">
      <formula>0</formula>
    </cfRule>
  </conditionalFormatting>
  <conditionalFormatting sqref="M365">
    <cfRule type="containsText" dxfId="1912" priority="73" operator="containsText" text="Falso">
      <formula>NOT(ISERROR(SEARCH("Falso",M365)))</formula>
    </cfRule>
  </conditionalFormatting>
  <conditionalFormatting sqref="M366:M372">
    <cfRule type="cellIs" dxfId="1911" priority="245" stopIfTrue="1" operator="lessThan">
      <formula>0</formula>
    </cfRule>
  </conditionalFormatting>
  <conditionalFormatting sqref="M378:M380">
    <cfRule type="cellIs" dxfId="1910" priority="10" stopIfTrue="1" operator="lessThan">
      <formula>0</formula>
    </cfRule>
  </conditionalFormatting>
  <conditionalFormatting sqref="R6:R10">
    <cfRule type="containsText" dxfId="1909" priority="241" operator="containsText" text="VENCIDO">
      <formula>NOT(ISERROR(SEARCH("VENCIDO",R6)))</formula>
    </cfRule>
    <cfRule type="containsText" dxfId="1908" priority="242" operator="containsText" text="VERDE">
      <formula>NOT(ISERROR(SEARCH("VERDE",R6)))</formula>
    </cfRule>
    <cfRule type="containsText" dxfId="1907" priority="243" stopIfTrue="1" operator="containsText" text="AMARILLO">
      <formula>NOT(ISERROR(SEARCH("AMARILLO",R6)))</formula>
    </cfRule>
    <cfRule type="containsText" dxfId="1906" priority="244" operator="containsText" text="ROJO">
      <formula>NOT(ISERROR(SEARCH("ROJO",R6)))</formula>
    </cfRule>
  </conditionalFormatting>
  <conditionalFormatting sqref="R12:R16">
    <cfRule type="containsText" dxfId="1905" priority="235" operator="containsText" text="VERDE">
      <formula>NOT(ISERROR(SEARCH("VERDE",R12)))</formula>
    </cfRule>
    <cfRule type="containsText" dxfId="1904" priority="236" stopIfTrue="1" operator="containsText" text="AMARILLO">
      <formula>NOT(ISERROR(SEARCH("AMARILLO",R12)))</formula>
    </cfRule>
    <cfRule type="containsText" dxfId="1903" priority="237" operator="containsText" text="ROJO">
      <formula>NOT(ISERROR(SEARCH("ROJO",R12)))</formula>
    </cfRule>
    <cfRule type="containsText" dxfId="1902" priority="234" operator="containsText" text="VENCIDO">
      <formula>NOT(ISERROR(SEARCH("VENCIDO",R12)))</formula>
    </cfRule>
  </conditionalFormatting>
  <conditionalFormatting sqref="R18:R22">
    <cfRule type="containsText" dxfId="1901" priority="232" operator="containsText" text="ROJO">
      <formula>NOT(ISERROR(SEARCH("ROJO",R18)))</formula>
    </cfRule>
    <cfRule type="containsText" dxfId="1900" priority="231" stopIfTrue="1" operator="containsText" text="AMARILLO">
      <formula>NOT(ISERROR(SEARCH("AMARILLO",R18)))</formula>
    </cfRule>
    <cfRule type="containsText" dxfId="1899" priority="229" operator="containsText" text="VENCIDO">
      <formula>NOT(ISERROR(SEARCH("VENCIDO",R18)))</formula>
    </cfRule>
    <cfRule type="containsText" dxfId="1898" priority="230" operator="containsText" text="VERDE">
      <formula>NOT(ISERROR(SEARCH("VERDE",R18)))</formula>
    </cfRule>
  </conditionalFormatting>
  <conditionalFormatting sqref="R24:R28">
    <cfRule type="containsText" dxfId="1897" priority="225" operator="containsText" text="ROJO">
      <formula>NOT(ISERROR(SEARCH("ROJO",R24)))</formula>
    </cfRule>
    <cfRule type="containsText" dxfId="1896" priority="223" operator="containsText" text="VERDE">
      <formula>NOT(ISERROR(SEARCH("VERDE",R24)))</formula>
    </cfRule>
    <cfRule type="containsText" dxfId="1895" priority="222" operator="containsText" text="VENCIDO">
      <formula>NOT(ISERROR(SEARCH("VENCIDO",R24)))</formula>
    </cfRule>
    <cfRule type="containsText" dxfId="1894" priority="224" stopIfTrue="1" operator="containsText" text="AMARILLO">
      <formula>NOT(ISERROR(SEARCH("AMARILLO",R24)))</formula>
    </cfRule>
  </conditionalFormatting>
  <conditionalFormatting sqref="R30:R34">
    <cfRule type="containsText" dxfId="1893" priority="219" operator="containsText" text="VERDE">
      <formula>NOT(ISERROR(SEARCH("VERDE",R30)))</formula>
    </cfRule>
    <cfRule type="containsText" dxfId="1892" priority="218" operator="containsText" text="VENCIDO">
      <formula>NOT(ISERROR(SEARCH("VENCIDO",R30)))</formula>
    </cfRule>
    <cfRule type="containsText" dxfId="1891" priority="220" stopIfTrue="1" operator="containsText" text="AMARILLO">
      <formula>NOT(ISERROR(SEARCH("AMARILLO",R30)))</formula>
    </cfRule>
    <cfRule type="containsText" dxfId="1890" priority="221" operator="containsText" text="ROJO">
      <formula>NOT(ISERROR(SEARCH("ROJO",R30)))</formula>
    </cfRule>
  </conditionalFormatting>
  <conditionalFormatting sqref="R36:R40">
    <cfRule type="containsText" dxfId="1889" priority="213" operator="containsText" text="ROJO">
      <formula>NOT(ISERROR(SEARCH("ROJO",R36)))</formula>
    </cfRule>
    <cfRule type="containsText" dxfId="1888" priority="212" stopIfTrue="1" operator="containsText" text="AMARILLO">
      <formula>NOT(ISERROR(SEARCH("AMARILLO",R36)))</formula>
    </cfRule>
    <cfRule type="containsText" dxfId="1887" priority="211" operator="containsText" text="VERDE">
      <formula>NOT(ISERROR(SEARCH("VERDE",R36)))</formula>
    </cfRule>
    <cfRule type="containsText" dxfId="1886" priority="210" operator="containsText" text="VENCIDO">
      <formula>NOT(ISERROR(SEARCH("VENCIDO",R36)))</formula>
    </cfRule>
  </conditionalFormatting>
  <conditionalFormatting sqref="R42:R46">
    <cfRule type="containsText" dxfId="1885" priority="205" operator="containsText" text="VENCIDO">
      <formula>NOT(ISERROR(SEARCH("VENCIDO",R42)))</formula>
    </cfRule>
    <cfRule type="containsText" dxfId="1884" priority="206" operator="containsText" text="VERDE">
      <formula>NOT(ISERROR(SEARCH("VERDE",R42)))</formula>
    </cfRule>
    <cfRule type="containsText" dxfId="1883" priority="207" stopIfTrue="1" operator="containsText" text="AMARILLO">
      <formula>NOT(ISERROR(SEARCH("AMARILLO",R42)))</formula>
    </cfRule>
    <cfRule type="containsText" dxfId="1882" priority="208" operator="containsText" text="ROJO">
      <formula>NOT(ISERROR(SEARCH("ROJO",R42)))</formula>
    </cfRule>
  </conditionalFormatting>
  <conditionalFormatting sqref="R102:R106">
    <cfRule type="containsText" dxfId="1881" priority="189" operator="containsText" text="VERDE">
      <formula>NOT(ISERROR(SEARCH("VERDE",R102)))</formula>
    </cfRule>
    <cfRule type="containsText" dxfId="1880" priority="190" stopIfTrue="1" operator="containsText" text="AMARILLO">
      <formula>NOT(ISERROR(SEARCH("AMARILLO",R102)))</formula>
    </cfRule>
    <cfRule type="containsText" dxfId="1879" priority="191" operator="containsText" text="ROJO">
      <formula>NOT(ISERROR(SEARCH("ROJO",R102)))</formula>
    </cfRule>
    <cfRule type="containsText" dxfId="1878" priority="188" operator="containsText" text="VENCIDO">
      <formula>NOT(ISERROR(SEARCH("VENCIDO",R102)))</formula>
    </cfRule>
  </conditionalFormatting>
  <conditionalFormatting sqref="R150:R154">
    <cfRule type="containsText" dxfId="1877" priority="185" operator="containsText" text="ROJO">
      <formula>NOT(ISERROR(SEARCH("ROJO",R150)))</formula>
    </cfRule>
    <cfRule type="containsText" dxfId="1876" priority="184" stopIfTrue="1" operator="containsText" text="AMARILLO">
      <formula>NOT(ISERROR(SEARCH("AMARILLO",R150)))</formula>
    </cfRule>
    <cfRule type="containsText" dxfId="1875" priority="183" operator="containsText" text="VERDE">
      <formula>NOT(ISERROR(SEARCH("VERDE",R150)))</formula>
    </cfRule>
    <cfRule type="containsText" dxfId="1874" priority="182" operator="containsText" text="VENCIDO">
      <formula>NOT(ISERROR(SEARCH("VENCIDO",R150)))</formula>
    </cfRule>
  </conditionalFormatting>
  <conditionalFormatting sqref="R156:R160">
    <cfRule type="containsText" dxfId="1873" priority="178" operator="containsText" text="VENCIDO">
      <formula>NOT(ISERROR(SEARCH("VENCIDO",R156)))</formula>
    </cfRule>
    <cfRule type="containsText" dxfId="1872" priority="181" operator="containsText" text="ROJO">
      <formula>NOT(ISERROR(SEARCH("ROJO",R156)))</formula>
    </cfRule>
    <cfRule type="containsText" dxfId="1871" priority="180" stopIfTrue="1" operator="containsText" text="AMARILLO">
      <formula>NOT(ISERROR(SEARCH("AMARILLO",R156)))</formula>
    </cfRule>
    <cfRule type="containsText" dxfId="1870" priority="179" operator="containsText" text="VERDE">
      <formula>NOT(ISERROR(SEARCH("VERDE",R156)))</formula>
    </cfRule>
  </conditionalFormatting>
  <conditionalFormatting sqref="R162:R166">
    <cfRule type="containsText" dxfId="1869" priority="174" operator="containsText" text="VERDE">
      <formula>NOT(ISERROR(SEARCH("VERDE",R162)))</formula>
    </cfRule>
    <cfRule type="containsText" dxfId="1868" priority="176" operator="containsText" text="ROJO">
      <formula>NOT(ISERROR(SEARCH("ROJO",R162)))</formula>
    </cfRule>
    <cfRule type="containsText" dxfId="1867" priority="175" stopIfTrue="1" operator="containsText" text="AMARILLO">
      <formula>NOT(ISERROR(SEARCH("AMARILLO",R162)))</formula>
    </cfRule>
    <cfRule type="containsText" dxfId="1866" priority="173" operator="containsText" text="VENCIDO">
      <formula>NOT(ISERROR(SEARCH("VENCIDO",R162)))</formula>
    </cfRule>
  </conditionalFormatting>
  <conditionalFormatting sqref="R168:R172">
    <cfRule type="containsText" dxfId="1865" priority="168" operator="containsText" text="VERDE">
      <formula>NOT(ISERROR(SEARCH("VERDE",R168)))</formula>
    </cfRule>
    <cfRule type="containsText" dxfId="1864" priority="167" operator="containsText" text="VENCIDO">
      <formula>NOT(ISERROR(SEARCH("VENCIDO",R168)))</formula>
    </cfRule>
    <cfRule type="containsText" dxfId="1863" priority="170" operator="containsText" text="ROJO">
      <formula>NOT(ISERROR(SEARCH("ROJO",R168)))</formula>
    </cfRule>
    <cfRule type="containsText" dxfId="1862" priority="169" stopIfTrue="1" operator="containsText" text="AMARILLO">
      <formula>NOT(ISERROR(SEARCH("AMARILLO",R168)))</formula>
    </cfRule>
  </conditionalFormatting>
  <conditionalFormatting sqref="R174:R178">
    <cfRule type="containsText" dxfId="1861" priority="164" operator="containsText" text="ROJO">
      <formula>NOT(ISERROR(SEARCH("ROJO",R174)))</formula>
    </cfRule>
    <cfRule type="containsText" dxfId="1860" priority="163" stopIfTrue="1" operator="containsText" text="AMARILLO">
      <formula>NOT(ISERROR(SEARCH("AMARILLO",R174)))</formula>
    </cfRule>
    <cfRule type="containsText" dxfId="1859" priority="161" operator="containsText" text="VENCIDO">
      <formula>NOT(ISERROR(SEARCH("VENCIDO",R174)))</formula>
    </cfRule>
    <cfRule type="containsText" dxfId="1858" priority="162" operator="containsText" text="VERDE">
      <formula>NOT(ISERROR(SEARCH("VERDE",R174)))</formula>
    </cfRule>
  </conditionalFormatting>
  <conditionalFormatting sqref="R180:R184">
    <cfRule type="containsText" dxfId="1857" priority="158" operator="containsText" text="ROJO">
      <formula>NOT(ISERROR(SEARCH("ROJO",R180)))</formula>
    </cfRule>
    <cfRule type="containsText" dxfId="1856" priority="156" operator="containsText" text="VERDE">
      <formula>NOT(ISERROR(SEARCH("VERDE",R180)))</formula>
    </cfRule>
    <cfRule type="containsText" dxfId="1855" priority="157" stopIfTrue="1" operator="containsText" text="AMARILLO">
      <formula>NOT(ISERROR(SEARCH("AMARILLO",R180)))</formula>
    </cfRule>
    <cfRule type="containsText" dxfId="1854" priority="155" operator="containsText" text="VENCIDO">
      <formula>NOT(ISERROR(SEARCH("VENCIDO",R180)))</formula>
    </cfRule>
  </conditionalFormatting>
  <conditionalFormatting sqref="R223:R227">
    <cfRule type="containsText" dxfId="1853" priority="136" operator="containsText" text="VENCIDO">
      <formula>NOT(ISERROR(SEARCH("VENCIDO",R223)))</formula>
    </cfRule>
    <cfRule type="containsText" dxfId="1852" priority="137" operator="containsText" text="VERDE">
      <formula>NOT(ISERROR(SEARCH("VERDE",R223)))</formula>
    </cfRule>
    <cfRule type="containsText" dxfId="1851" priority="138" stopIfTrue="1" operator="containsText" text="AMARILLO">
      <formula>NOT(ISERROR(SEARCH("AMARILLO",R223)))</formula>
    </cfRule>
    <cfRule type="containsText" dxfId="1850" priority="139" operator="containsText" text="ROJO">
      <formula>NOT(ISERROR(SEARCH("ROJO",R223)))</formula>
    </cfRule>
  </conditionalFormatting>
  <conditionalFormatting sqref="R247:R251">
    <cfRule type="containsText" dxfId="1849" priority="124" operator="containsText" text="VENCIDO">
      <formula>NOT(ISERROR(SEARCH("VENCIDO",R247)))</formula>
    </cfRule>
    <cfRule type="containsText" dxfId="1848" priority="125" operator="containsText" text="VERDE">
      <formula>NOT(ISERROR(SEARCH("VERDE",R247)))</formula>
    </cfRule>
    <cfRule type="containsText" dxfId="1847" priority="126" stopIfTrue="1" operator="containsText" text="AMARILLO">
      <formula>NOT(ISERROR(SEARCH("AMARILLO",R247)))</formula>
    </cfRule>
    <cfRule type="containsText" dxfId="1846" priority="127" operator="containsText" text="ROJO">
      <formula>NOT(ISERROR(SEARCH("ROJO",R247)))</formula>
    </cfRule>
  </conditionalFormatting>
  <conditionalFormatting sqref="R253:R257">
    <cfRule type="containsText" dxfId="1845" priority="121" operator="containsText" text="ROJO">
      <formula>NOT(ISERROR(SEARCH("ROJO",R253)))</formula>
    </cfRule>
    <cfRule type="containsText" dxfId="1844" priority="120" stopIfTrue="1" operator="containsText" text="AMARILLO">
      <formula>NOT(ISERROR(SEARCH("AMARILLO",R253)))</formula>
    </cfRule>
    <cfRule type="containsText" dxfId="1843" priority="119" operator="containsText" text="VERDE">
      <formula>NOT(ISERROR(SEARCH("VERDE",R253)))</formula>
    </cfRule>
    <cfRule type="containsText" dxfId="1842" priority="118" operator="containsText" text="VENCIDO">
      <formula>NOT(ISERROR(SEARCH("VENCIDO",R253)))</formula>
    </cfRule>
  </conditionalFormatting>
  <conditionalFormatting sqref="R296:R301">
    <cfRule type="containsText" dxfId="1841" priority="100" operator="containsText" text="VERDE">
      <formula>NOT(ISERROR(SEARCH("VERDE",R296)))</formula>
    </cfRule>
    <cfRule type="containsText" dxfId="1840" priority="99" operator="containsText" text="VENCIDO">
      <formula>NOT(ISERROR(SEARCH("VENCIDO",R296)))</formula>
    </cfRule>
    <cfRule type="containsText" dxfId="1839" priority="102" operator="containsText" text="ROJO">
      <formula>NOT(ISERROR(SEARCH("ROJO",R296)))</formula>
    </cfRule>
    <cfRule type="containsText" dxfId="1838" priority="101" stopIfTrue="1" operator="containsText" text="AMARILLO">
      <formula>NOT(ISERROR(SEARCH("AMARILLO",R296)))</formula>
    </cfRule>
  </conditionalFormatting>
  <conditionalFormatting sqref="R352:R357">
    <cfRule type="containsText" dxfId="1837" priority="77" stopIfTrue="1" operator="containsText" text="AMARILLO">
      <formula>NOT(ISERROR(SEARCH("AMARILLO",R352)))</formula>
    </cfRule>
    <cfRule type="containsText" dxfId="1836" priority="75" operator="containsText" text="VENCIDO">
      <formula>NOT(ISERROR(SEARCH("VENCIDO",R352)))</formula>
    </cfRule>
    <cfRule type="containsText" dxfId="1835" priority="76" operator="containsText" text="VERDE">
      <formula>NOT(ISERROR(SEARCH("VERDE",R352)))</formula>
    </cfRule>
    <cfRule type="containsText" dxfId="1834" priority="78" operator="containsText" text="ROJO">
      <formula>NOT(ISERROR(SEARCH("ROJO",R352)))</formula>
    </cfRule>
  </conditionalFormatting>
  <conditionalFormatting sqref="R359:R364">
    <cfRule type="containsText" dxfId="1833" priority="72" operator="containsText" text="ROJO">
      <formula>NOT(ISERROR(SEARCH("ROJO",R359)))</formula>
    </cfRule>
    <cfRule type="containsText" dxfId="1832" priority="71" stopIfTrue="1" operator="containsText" text="AMARILLO">
      <formula>NOT(ISERROR(SEARCH("AMARILLO",R359)))</formula>
    </cfRule>
    <cfRule type="containsText" dxfId="1831" priority="70" operator="containsText" text="VERDE">
      <formula>NOT(ISERROR(SEARCH("VERDE",R359)))</formula>
    </cfRule>
    <cfRule type="containsText" dxfId="1830" priority="69" operator="containsText" text="VENCIDO">
      <formula>NOT(ISERROR(SEARCH("VENCIDO",R359)))</formula>
    </cfRule>
  </conditionalFormatting>
  <conditionalFormatting sqref="R366:R372">
    <cfRule type="containsText" dxfId="1829" priority="68" operator="containsText" text="ROJO">
      <formula>NOT(ISERROR(SEARCH("ROJO",R366)))</formula>
    </cfRule>
    <cfRule type="containsText" dxfId="1828" priority="66" operator="containsText" text="VERDE">
      <formula>NOT(ISERROR(SEARCH("VERDE",R366)))</formula>
    </cfRule>
    <cfRule type="containsText" dxfId="1827" priority="65" operator="containsText" text="VENCIDO">
      <formula>NOT(ISERROR(SEARCH("VENCIDO",R366)))</formula>
    </cfRule>
    <cfRule type="containsText" dxfId="1826" priority="67" stopIfTrue="1" operator="containsText" text="AMARILLO">
      <formula>NOT(ISERROR(SEARCH("AMARILLO",R366)))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100-00000000000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150" zoomScale="78" zoomScaleNormal="78" workbookViewId="0">
      <selection activeCell="D150" sqref="D150:D152"/>
    </sheetView>
  </sheetViews>
  <sheetFormatPr baseColWidth="10" defaultColWidth="10.875" defaultRowHeight="13.5"/>
  <cols>
    <col min="1" max="12" width="10.875" style="1"/>
    <col min="13" max="13" width="16.125" style="1" customWidth="1"/>
    <col min="14" max="16384" width="10.875" style="1"/>
  </cols>
  <sheetData>
    <row r="1" spans="1:43" ht="45.75">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+Enero!M6</f>
        <v>90</v>
      </c>
      <c r="E6" s="191">
        <v>400</v>
      </c>
      <c r="F6" s="178">
        <v>54</v>
      </c>
      <c r="G6" s="178"/>
      <c r="H6" s="178"/>
      <c r="I6" s="178"/>
      <c r="J6" s="175">
        <f>+F6+G6</f>
        <v>54</v>
      </c>
      <c r="K6" s="168">
        <f>+AO6</f>
        <v>236</v>
      </c>
      <c r="L6" s="164">
        <f>+J6+K6</f>
        <v>290</v>
      </c>
      <c r="M6" s="157">
        <f>+(D6+E6)-(L6)+H6-I6</f>
        <v>200</v>
      </c>
      <c r="N6" s="18">
        <v>200</v>
      </c>
      <c r="O6" s="19" t="s">
        <v>232</v>
      </c>
      <c r="P6" s="19"/>
      <c r="Q6" s="20">
        <v>46357</v>
      </c>
      <c r="R6" s="21" t="str">
        <f ca="1">IF(Q6=0," ",IFERROR(IF(DATEDIF(TODAY(),Q6,"M")&lt;=5,"ROJO",IF(DATEDIF(TODAY(),Q6,"M")&gt;=12,"VERDE",IF(AND(DATEDIF(TODAY(),Q6,"M")&gt;=6,DATEDIF(TODAY(),Q6,"M")&lt;=11),"AMARILLO"))),S6))</f>
        <v>ROJO</v>
      </c>
      <c r="S6" s="21" t="str">
        <f>IF(Q6=0," ",IF(Q6&lt;=$N$5,"VENCIDO","NO VENCIDO"))</f>
        <v>NO VENCIDO</v>
      </c>
      <c r="T6" s="22"/>
      <c r="U6" s="23"/>
      <c r="V6" s="23"/>
      <c r="W6" s="24"/>
      <c r="X6" s="24"/>
      <c r="Y6" s="147">
        <f>+AT6</f>
        <v>0</v>
      </c>
      <c r="Z6" s="25"/>
      <c r="AA6" s="6"/>
      <c r="AB6" s="146">
        <v>141</v>
      </c>
      <c r="AC6" s="146">
        <v>95</v>
      </c>
      <c r="AD6" s="145">
        <f>+AB6+AC6</f>
        <v>236</v>
      </c>
      <c r="AE6" s="130"/>
      <c r="AF6" s="130"/>
      <c r="AG6" s="130"/>
      <c r="AH6" s="130"/>
      <c r="AI6" s="130"/>
      <c r="AJ6" s="130"/>
      <c r="AK6" s="130"/>
      <c r="AL6" s="130"/>
      <c r="AM6" s="130"/>
      <c r="AN6" s="130"/>
      <c r="AO6" s="123">
        <f>SUM(AD6:AN10)</f>
        <v>236</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200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+Enero!M12</f>
        <v>118</v>
      </c>
      <c r="E12" s="191"/>
      <c r="F12" s="178">
        <v>39</v>
      </c>
      <c r="G12" s="178"/>
      <c r="H12" s="178"/>
      <c r="I12" s="178"/>
      <c r="J12" s="175">
        <f>+F12+G12</f>
        <v>39</v>
      </c>
      <c r="K12" s="168">
        <f>+AO12</f>
        <v>0</v>
      </c>
      <c r="L12" s="164">
        <f>+J12+K12</f>
        <v>39</v>
      </c>
      <c r="M12" s="157">
        <f>+(D12+E12)-(L12)+H12-I12</f>
        <v>79</v>
      </c>
      <c r="N12" s="18">
        <v>79</v>
      </c>
      <c r="O12" s="19" t="s">
        <v>233</v>
      </c>
      <c r="P12" s="19"/>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79</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+Enero!M18</f>
        <v>16</v>
      </c>
      <c r="E18" s="191"/>
      <c r="F18" s="178">
        <v>4</v>
      </c>
      <c r="G18" s="178"/>
      <c r="H18" s="178"/>
      <c r="I18" s="178"/>
      <c r="J18" s="175">
        <f>+F18+G18</f>
        <v>4</v>
      </c>
      <c r="K18" s="168">
        <f>+AO18</f>
        <v>0</v>
      </c>
      <c r="L18" s="164">
        <f>+J18+K18</f>
        <v>4</v>
      </c>
      <c r="M18" s="157">
        <f>+(D18+E18)-(L18)+H18-I18</f>
        <v>12</v>
      </c>
      <c r="N18" s="18">
        <v>12</v>
      </c>
      <c r="O18" s="19" t="s">
        <v>234</v>
      </c>
      <c r="P18" s="19"/>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12</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+Enero!M24</f>
        <v>433</v>
      </c>
      <c r="E24" s="191"/>
      <c r="F24" s="178">
        <v>256</v>
      </c>
      <c r="G24" s="178"/>
      <c r="H24" s="178"/>
      <c r="I24" s="178"/>
      <c r="J24" s="175">
        <f>+F24+G24</f>
        <v>256</v>
      </c>
      <c r="K24" s="168">
        <f>+AO24</f>
        <v>0</v>
      </c>
      <c r="L24" s="164">
        <f>+J24+K24</f>
        <v>256</v>
      </c>
      <c r="M24" s="157">
        <f>+(D24+E24)-(L24)+H24-I24</f>
        <v>177</v>
      </c>
      <c r="N24" s="18">
        <v>177</v>
      </c>
      <c r="O24" s="19" t="s">
        <v>119</v>
      </c>
      <c r="P24" s="19"/>
      <c r="Q24" s="20" t="s">
        <v>235</v>
      </c>
      <c r="R24" s="21" t="str">
        <f ca="1">IF(Q24=0," ",IFERROR(IF(DATEDIF(TODAY(),Q24,"M")&lt;=5,"ROJO",IF(DATEDIF(TODAY(),Q24,"M")&gt;=12,"VERDE",IF(AND(DATEDIF(TODAY(),Q24,"M")&gt;=6,DATEDIF(TODAY(),Q24,"M")&lt;=11),"AMARILLO"))),S24))</f>
        <v>AMARILLO</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177</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+Enero!M30</f>
        <v>421</v>
      </c>
      <c r="E30" s="191"/>
      <c r="F30" s="178">
        <v>197</v>
      </c>
      <c r="G30" s="178"/>
      <c r="H30" s="178"/>
      <c r="I30" s="178"/>
      <c r="J30" s="175">
        <f>+F30+G30</f>
        <v>197</v>
      </c>
      <c r="K30" s="168">
        <f>+AO30</f>
        <v>0</v>
      </c>
      <c r="L30" s="164">
        <f>+J30+K30</f>
        <v>197</v>
      </c>
      <c r="M30" s="157">
        <f>+(D30+E30)-(L30)+H30-I30</f>
        <v>224</v>
      </c>
      <c r="N30" s="18">
        <v>224</v>
      </c>
      <c r="O30" s="19" t="s">
        <v>236</v>
      </c>
      <c r="P30" s="19"/>
      <c r="Q30" s="20">
        <v>46478</v>
      </c>
      <c r="R30" s="21" t="str">
        <f ca="1">IF(Q30=0," ",IFERROR(IF(DATEDIF(TODAY(),Q30,"M")&lt;=5,"ROJO",IF(DATEDIF(TODAY(),Q30,"M")&gt;=12,"VERDE",IF(AND(DATEDIF(TODAY(),Q30,"M")&gt;=6,DATEDIF(TODAY(),Q30,"M")&lt;=11),"AMARILLO"))),S30))</f>
        <v>ROJO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224</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+Enero!M36</f>
        <v>3</v>
      </c>
      <c r="E36" s="191"/>
      <c r="F36" s="178"/>
      <c r="G36" s="178"/>
      <c r="H36" s="178"/>
      <c r="I36" s="178"/>
      <c r="J36" s="175">
        <f>+F36+G36</f>
        <v>0</v>
      </c>
      <c r="K36" s="168">
        <f>+AO36</f>
        <v>0</v>
      </c>
      <c r="L36" s="164">
        <f>+J36+K36</f>
        <v>0</v>
      </c>
      <c r="M36" s="157">
        <f>+(D36+E36)-(L36)+H36-I36</f>
        <v>3</v>
      </c>
      <c r="N36" s="18">
        <v>3</v>
      </c>
      <c r="O36" s="19" t="s">
        <v>237</v>
      </c>
      <c r="P36" s="19"/>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+Enero!M42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+Enero!M48</f>
        <v>108</v>
      </c>
      <c r="E48" s="191">
        <v>100</v>
      </c>
      <c r="F48" s="178">
        <v>56</v>
      </c>
      <c r="G48" s="178"/>
      <c r="H48" s="178"/>
      <c r="I48" s="178"/>
      <c r="J48" s="175">
        <f>+F48+G48</f>
        <v>56</v>
      </c>
      <c r="K48" s="168">
        <f>+AO48</f>
        <v>34</v>
      </c>
      <c r="L48" s="164">
        <f>+J48+K48</f>
        <v>90</v>
      </c>
      <c r="M48" s="157">
        <f>+(D48+E48)-(L48)+H48-I48</f>
        <v>118</v>
      </c>
      <c r="N48" s="18">
        <v>152</v>
      </c>
      <c r="O48" s="19" t="s">
        <v>238</v>
      </c>
      <c r="P48" s="19"/>
      <c r="Q48" s="20">
        <v>46327</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v>34</v>
      </c>
      <c r="AC48" s="146"/>
      <c r="AD48" s="145">
        <f>+AB48+AC48</f>
        <v>34</v>
      </c>
      <c r="AE48" s="146"/>
      <c r="AF48" s="146"/>
      <c r="AG48" s="146"/>
      <c r="AH48" s="146"/>
      <c r="AI48" s="146"/>
      <c r="AJ48" s="146"/>
      <c r="AK48" s="146"/>
      <c r="AL48" s="146"/>
      <c r="AM48" s="146"/>
      <c r="AN48" s="146"/>
      <c r="AO48" s="123">
        <f>SUM(AD48:AN52)</f>
        <v>34</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0</v>
      </c>
      <c r="N53" s="33">
        <f>SUM(N48:N52)</f>
        <v>152</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+Enero!M54</f>
        <v>2</v>
      </c>
      <c r="E54" s="191"/>
      <c r="F54" s="178"/>
      <c r="G54" s="178"/>
      <c r="H54" s="178"/>
      <c r="I54" s="178"/>
      <c r="J54" s="175">
        <f>+F54+G54</f>
        <v>0</v>
      </c>
      <c r="K54" s="168">
        <f>+AO54</f>
        <v>0</v>
      </c>
      <c r="L54" s="164">
        <f>+J54+K54</f>
        <v>0</v>
      </c>
      <c r="M54" s="157">
        <f>+(D54+E54)-(L54)+H54-I54</f>
        <v>2</v>
      </c>
      <c r="N54" s="18">
        <v>2</v>
      </c>
      <c r="O54" s="19" t="s">
        <v>128</v>
      </c>
      <c r="P54" s="19"/>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+Enero!M60</f>
        <v>202</v>
      </c>
      <c r="E60" s="191">
        <v>100</v>
      </c>
      <c r="F60" s="178">
        <v>83</v>
      </c>
      <c r="G60" s="178"/>
      <c r="H60" s="178"/>
      <c r="I60" s="178"/>
      <c r="J60" s="175">
        <f>+F60+G60</f>
        <v>83</v>
      </c>
      <c r="K60" s="168">
        <f>+AO60</f>
        <v>0</v>
      </c>
      <c r="L60" s="164">
        <f>+J60+K60</f>
        <v>83</v>
      </c>
      <c r="M60" s="157">
        <f>+(D60+E60)-(L60)+H60-I60</f>
        <v>219</v>
      </c>
      <c r="N60" s="18">
        <v>219</v>
      </c>
      <c r="O60" s="18" t="s">
        <v>239</v>
      </c>
      <c r="P60" s="18"/>
      <c r="Q60" s="20">
        <v>46447</v>
      </c>
      <c r="R60" s="21" t="str">
        <f ca="1">IF(Q60=0," ",IFERROR(IF(DATEDIF(TODAY(),Q60,"M")&lt;=5,"ROJO",IF(DATEDIF(TODAY(),Q60,"M")&gt;=12,"VERDE",IF(AND(DATEDIF(TODAY(),Q60,"M")&gt;=6,DATEDIF(TODAY(),Q60,"M")&lt;=11),"AMARILLO"))),S60))</f>
        <v>ROJO</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219</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+Enero!M66</f>
        <v>419</v>
      </c>
      <c r="E66" s="191"/>
      <c r="F66" s="178">
        <v>156</v>
      </c>
      <c r="G66" s="178"/>
      <c r="H66" s="178"/>
      <c r="I66" s="178"/>
      <c r="J66" s="175">
        <f>+F66+G66</f>
        <v>156</v>
      </c>
      <c r="K66" s="168">
        <f>+AO66</f>
        <v>0</v>
      </c>
      <c r="L66" s="164">
        <f>+J66+K66</f>
        <v>156</v>
      </c>
      <c r="M66" s="157">
        <f>+(D66+E66)-(L66)+H66-I66</f>
        <v>263</v>
      </c>
      <c r="N66" s="18">
        <v>263</v>
      </c>
      <c r="O66" s="19" t="s">
        <v>240</v>
      </c>
      <c r="P66" s="19"/>
      <c r="Q66" s="20">
        <v>46327</v>
      </c>
      <c r="R66" s="21" t="str">
        <f ca="1">IF(Q66=0," ",IFERROR(IF(DATEDIF(TODAY(),Q66,"M")&lt;=5,"ROJO",IF(DATEDIF(TODAY(),Q66,"M")&gt;=12,"VERDE",IF(AND(DATEDIF(TODAY(),Q66,"M")&gt;=6,DATEDIF(TODAY(),Q66,"M")&lt;=11),"AMARILLO"))),S66))</f>
        <v>ROJO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263</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+Enero!M72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+Enero!M78</f>
        <v>386</v>
      </c>
      <c r="E78" s="191">
        <v>100</v>
      </c>
      <c r="F78" s="178">
        <v>139</v>
      </c>
      <c r="G78" s="178"/>
      <c r="H78" s="178"/>
      <c r="I78" s="178"/>
      <c r="J78" s="175">
        <f>+F78+G78</f>
        <v>139</v>
      </c>
      <c r="K78" s="168">
        <f>+AO78</f>
        <v>0</v>
      </c>
      <c r="L78" s="164">
        <f>+J78+K78</f>
        <v>139</v>
      </c>
      <c r="M78" s="157">
        <f>+(D78+E78)-(L78)+H78-I78</f>
        <v>347</v>
      </c>
      <c r="N78" s="18">
        <v>347</v>
      </c>
      <c r="O78" s="19" t="s">
        <v>135</v>
      </c>
      <c r="P78" s="19"/>
      <c r="Q78" s="20">
        <v>46266</v>
      </c>
      <c r="R78" s="21" t="str">
        <f ca="1">IF(Q78=0," ",IFERROR(IF(DATEDIF(TODAY(),Q78,"M")&lt;=5,"ROJO",IF(DATEDIF(TODAY(),Q78,"M")&gt;=12,"VERDE",IF(AND(DATEDIF(TODAY(),Q78,"M")&gt;=6,DATEDIF(TODAY(),Q78,"M")&lt;=11),"AMARILLO"))),S78))</f>
        <v>NO VENCIDO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347</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+Enero!M84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+Enero!M90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+Enero!M96</f>
        <v>0</v>
      </c>
      <c r="E96" s="191">
        <v>20</v>
      </c>
      <c r="F96" s="178">
        <v>1</v>
      </c>
      <c r="G96" s="178"/>
      <c r="H96" s="178"/>
      <c r="I96" s="178"/>
      <c r="J96" s="175">
        <f>+F96+G96</f>
        <v>1</v>
      </c>
      <c r="K96" s="168">
        <f>+AO96</f>
        <v>0</v>
      </c>
      <c r="L96" s="164">
        <f>+J96+K96</f>
        <v>1</v>
      </c>
      <c r="M96" s="157">
        <f>+(D96+E96)-(L96)+H96-I96</f>
        <v>19</v>
      </c>
      <c r="N96" s="18">
        <v>19</v>
      </c>
      <c r="O96" s="19" t="s">
        <v>241</v>
      </c>
      <c r="P96" s="19"/>
      <c r="Q96" s="20">
        <v>46327</v>
      </c>
      <c r="R96" s="21" t="str">
        <f ca="1">IF(Q96=0," ",IFERROR(IF(DATEDIF(TODAY(),Q96,"M")&lt;=5,"ROJO",IF(DATEDIF(TODAY(),Q96,"M")&gt;=12,"VERDE",IF(AND(DATEDIF(TODAY(),Q96,"M")&gt;=6,DATEDIF(TODAY(),Q96,"M")&lt;=11),"AMARILLO"))),S96))</f>
        <v>ROJO</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19</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+Enero!M102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+Enero!M108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+Enero!M114</f>
        <v>500</v>
      </c>
      <c r="E114" s="191">
        <v>200</v>
      </c>
      <c r="F114" s="178">
        <v>93</v>
      </c>
      <c r="G114" s="178"/>
      <c r="H114" s="178"/>
      <c r="I114" s="178"/>
      <c r="J114" s="175">
        <f>+F114+G114</f>
        <v>93</v>
      </c>
      <c r="K114" s="168">
        <f>+AO114</f>
        <v>377</v>
      </c>
      <c r="L114" s="164">
        <f>+J114+K114</f>
        <v>470</v>
      </c>
      <c r="M114" s="157">
        <f>+(D114+E114)-(L114)+H114-I114</f>
        <v>230</v>
      </c>
      <c r="N114" s="18">
        <v>607</v>
      </c>
      <c r="O114" s="18" t="s">
        <v>142</v>
      </c>
      <c r="P114" s="19"/>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134</v>
      </c>
      <c r="AC114" s="146">
        <v>243</v>
      </c>
      <c r="AD114" s="145">
        <f>+AB114+AC114</f>
        <v>377</v>
      </c>
      <c r="AE114" s="146"/>
      <c r="AF114" s="146"/>
      <c r="AG114" s="146"/>
      <c r="AH114" s="146"/>
      <c r="AI114" s="146"/>
      <c r="AJ114" s="146"/>
      <c r="AK114" s="146"/>
      <c r="AL114" s="146"/>
      <c r="AM114" s="146"/>
      <c r="AN114" s="146"/>
      <c r="AO114" s="123">
        <f>SUM(AD114:AN118)</f>
        <v>377</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0</v>
      </c>
      <c r="N119" s="33">
        <f>SUM(N114:N118)</f>
        <v>607</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+Enero!M120</f>
        <v>182</v>
      </c>
      <c r="E120" s="191">
        <v>100</v>
      </c>
      <c r="F120" s="178">
        <v>57</v>
      </c>
      <c r="G120" s="178"/>
      <c r="H120" s="178"/>
      <c r="I120" s="178"/>
      <c r="J120" s="175">
        <f>+F120+G120</f>
        <v>57</v>
      </c>
      <c r="K120" s="168">
        <f>+AO120</f>
        <v>0</v>
      </c>
      <c r="L120" s="164">
        <f>+J120+K120</f>
        <v>57</v>
      </c>
      <c r="M120" s="157">
        <f>+(D120+E120)-(L120)+H120-I120</f>
        <v>225</v>
      </c>
      <c r="N120" s="18">
        <v>225</v>
      </c>
      <c r="O120" s="19" t="s">
        <v>242</v>
      </c>
      <c r="P120" s="19"/>
      <c r="Q120" s="20">
        <v>46486</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225</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+Enero!M126</f>
        <v>254</v>
      </c>
      <c r="E126" s="191">
        <v>50</v>
      </c>
      <c r="F126" s="178">
        <v>111</v>
      </c>
      <c r="G126" s="178"/>
      <c r="H126" s="178"/>
      <c r="I126" s="178"/>
      <c r="J126" s="175">
        <f>+F126+G126</f>
        <v>111</v>
      </c>
      <c r="K126" s="168">
        <f>+AO126</f>
        <v>0</v>
      </c>
      <c r="L126" s="164">
        <f>+J126+K126</f>
        <v>111</v>
      </c>
      <c r="M126" s="157">
        <f>+(D126+E126)-(L126)+H126-I126</f>
        <v>193</v>
      </c>
      <c r="N126" s="18">
        <v>193</v>
      </c>
      <c r="O126" s="19" t="s">
        <v>146</v>
      </c>
      <c r="P126" s="19"/>
      <c r="Q126" s="20">
        <v>46727</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193</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+Enero!M132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+Enero!M138</f>
        <v>214</v>
      </c>
      <c r="E138" s="191">
        <v>50</v>
      </c>
      <c r="F138" s="178">
        <v>144</v>
      </c>
      <c r="G138" s="178"/>
      <c r="H138" s="178"/>
      <c r="I138" s="178"/>
      <c r="J138" s="175">
        <f>+F138+G138</f>
        <v>144</v>
      </c>
      <c r="K138" s="168">
        <f>+AO138</f>
        <v>15</v>
      </c>
      <c r="L138" s="164">
        <f>+J138+K138</f>
        <v>159</v>
      </c>
      <c r="M138" s="157">
        <f>+(D138+E138)-(L138)+H138-I138</f>
        <v>105</v>
      </c>
      <c r="N138" s="18">
        <v>120</v>
      </c>
      <c r="O138" s="19" t="s">
        <v>243</v>
      </c>
      <c r="P138" s="19"/>
      <c r="Q138" s="20">
        <v>46357</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v>15</v>
      </c>
      <c r="AC138" s="146"/>
      <c r="AD138" s="145">
        <f>+AB138+AC138</f>
        <v>15</v>
      </c>
      <c r="AE138" s="146"/>
      <c r="AF138" s="146"/>
      <c r="AG138" s="146"/>
      <c r="AH138" s="146"/>
      <c r="AI138" s="146"/>
      <c r="AJ138" s="146"/>
      <c r="AK138" s="146"/>
      <c r="AL138" s="146"/>
      <c r="AM138" s="146"/>
      <c r="AN138" s="146"/>
      <c r="AO138" s="123">
        <f>SUM(AD138:AN142)</f>
        <v>15</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0</v>
      </c>
      <c r="N143" s="33">
        <f>SUM(N138:N142)</f>
        <v>120</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+Enero!M144</f>
        <v>160</v>
      </c>
      <c r="E144" s="191">
        <v>100</v>
      </c>
      <c r="F144" s="178">
        <v>44</v>
      </c>
      <c r="G144" s="178"/>
      <c r="H144" s="178"/>
      <c r="I144" s="178"/>
      <c r="J144" s="175">
        <f>+F144+G144</f>
        <v>44</v>
      </c>
      <c r="K144" s="168">
        <f>+AO144</f>
        <v>0</v>
      </c>
      <c r="L144" s="164">
        <f>+J144+K144</f>
        <v>44</v>
      </c>
      <c r="M144" s="157">
        <f>+(D144+E144)-(L144)+H144-I144</f>
        <v>216</v>
      </c>
      <c r="N144" s="18">
        <v>216</v>
      </c>
      <c r="O144" s="19" t="s">
        <v>151</v>
      </c>
      <c r="P144" s="19"/>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216</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+Enero!M150</f>
        <v>100</v>
      </c>
      <c r="E150" s="194"/>
      <c r="F150" s="178">
        <v>51</v>
      </c>
      <c r="G150" s="178"/>
      <c r="H150" s="178"/>
      <c r="I150" s="178"/>
      <c r="J150" s="175">
        <f>+F150+G150</f>
        <v>51</v>
      </c>
      <c r="K150" s="168">
        <f>+AO150</f>
        <v>49</v>
      </c>
      <c r="L150" s="164">
        <f>+J150+K150</f>
        <v>100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v>49</v>
      </c>
      <c r="AC150" s="146"/>
      <c r="AD150" s="145">
        <f>+AB150+AC150</f>
        <v>49</v>
      </c>
      <c r="AE150" s="146"/>
      <c r="AF150" s="146"/>
      <c r="AG150" s="146"/>
      <c r="AH150" s="146"/>
      <c r="AI150" s="146"/>
      <c r="AJ150" s="146"/>
      <c r="AK150" s="146"/>
      <c r="AL150" s="146"/>
      <c r="AM150" s="146"/>
      <c r="AN150" s="146"/>
      <c r="AO150" s="123">
        <f>SUM(AD150:AN154)</f>
        <v>49</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100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+Enero!D156</f>
        <v>90</v>
      </c>
      <c r="E156" s="194">
        <v>64</v>
      </c>
      <c r="F156" s="178">
        <v>154</v>
      </c>
      <c r="G156" s="178"/>
      <c r="H156" s="178"/>
      <c r="I156" s="178"/>
      <c r="J156" s="175">
        <f>+F156+G156</f>
        <v>154</v>
      </c>
      <c r="K156" s="168">
        <f>+AO156</f>
        <v>0</v>
      </c>
      <c r="L156" s="164">
        <f>+J156+K156</f>
        <v>154</v>
      </c>
      <c r="M156" s="157">
        <f>+(D156+E156)-(L156)+H156-I156</f>
        <v>0</v>
      </c>
      <c r="N156" s="18"/>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0</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+Enero!D162</f>
        <v>60</v>
      </c>
      <c r="E162" s="191">
        <v>27</v>
      </c>
      <c r="F162" s="178">
        <v>28</v>
      </c>
      <c r="G162" s="178"/>
      <c r="H162" s="178"/>
      <c r="I162" s="178"/>
      <c r="J162" s="175">
        <f>+F162+G162</f>
        <v>28</v>
      </c>
      <c r="K162" s="168">
        <f>+AO162</f>
        <v>0</v>
      </c>
      <c r="L162" s="164">
        <f>+J162+K162</f>
        <v>28</v>
      </c>
      <c r="M162" s="157">
        <f>+(D162+E162)-(L162)+H162-I162</f>
        <v>59</v>
      </c>
      <c r="N162" s="18">
        <v>32</v>
      </c>
      <c r="O162" s="19" t="s">
        <v>162</v>
      </c>
      <c r="P162" s="19"/>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32</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+Enero!D168</f>
        <v>215</v>
      </c>
      <c r="E168" s="191"/>
      <c r="F168" s="178">
        <v>29</v>
      </c>
      <c r="G168" s="178"/>
      <c r="H168" s="178"/>
      <c r="I168" s="178"/>
      <c r="J168" s="175">
        <f>+F168+G168</f>
        <v>29</v>
      </c>
      <c r="K168" s="168">
        <f>+AO168</f>
        <v>0</v>
      </c>
      <c r="L168" s="164">
        <f>+J168+K168</f>
        <v>29</v>
      </c>
      <c r="M168" s="157">
        <f>+(D168+E168)-(L168)+H168-I168</f>
        <v>186</v>
      </c>
      <c r="N168" s="18">
        <v>186</v>
      </c>
      <c r="O168" s="19" t="s">
        <v>244</v>
      </c>
      <c r="P168" s="19"/>
      <c r="Q168" s="20" t="s">
        <v>245</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186</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+Enero!D174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+Enero!D180</f>
        <v>6</v>
      </c>
      <c r="E180" s="191"/>
      <c r="F180" s="178">
        <v>3</v>
      </c>
      <c r="G180" s="178"/>
      <c r="H180" s="178"/>
      <c r="I180" s="178"/>
      <c r="J180" s="175">
        <f>+F180+G180</f>
        <v>3</v>
      </c>
      <c r="K180" s="168">
        <f>+AO180</f>
        <v>0</v>
      </c>
      <c r="L180" s="164">
        <f>+J180+K180</f>
        <v>3</v>
      </c>
      <c r="M180" s="157">
        <f>+(D180+E180)-(L180)+H180-I180</f>
        <v>3</v>
      </c>
      <c r="N180" s="18">
        <v>3</v>
      </c>
      <c r="O180" s="19" t="s">
        <v>169</v>
      </c>
      <c r="P180" s="19"/>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3</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+Enero!D186</f>
        <v>8</v>
      </c>
      <c r="E186" s="191">
        <v>3</v>
      </c>
      <c r="F186" s="178"/>
      <c r="G186" s="178"/>
      <c r="H186" s="178"/>
      <c r="I186" s="178"/>
      <c r="J186" s="175">
        <f>+F186+G186</f>
        <v>0</v>
      </c>
      <c r="K186" s="168">
        <f>+AO186</f>
        <v>0</v>
      </c>
      <c r="L186" s="164">
        <f>+J186+K186</f>
        <v>0</v>
      </c>
      <c r="M186" s="157">
        <f>+(D186+E186)-(L186)+H186-I186</f>
        <v>11</v>
      </c>
      <c r="N186" s="18">
        <v>11</v>
      </c>
      <c r="O186" s="19" t="s">
        <v>167</v>
      </c>
      <c r="P186" s="19"/>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11</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+Enero!D192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+Enero!D198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+Enero!D204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+Enero!D210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+Enero!D216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+Enero!M223</f>
        <v>90</v>
      </c>
      <c r="E223" s="191">
        <v>400</v>
      </c>
      <c r="F223" s="178">
        <v>54</v>
      </c>
      <c r="G223" s="178"/>
      <c r="H223" s="178"/>
      <c r="I223" s="178"/>
      <c r="J223" s="175">
        <f>+F223+G223</f>
        <v>54</v>
      </c>
      <c r="K223" s="168">
        <f>+AO223</f>
        <v>236</v>
      </c>
      <c r="L223" s="164">
        <f>+J223+K223</f>
        <v>290</v>
      </c>
      <c r="M223" s="157">
        <f>+(D223+E223)-(L223)+H223-I223</f>
        <v>200</v>
      </c>
      <c r="N223" s="18">
        <v>436</v>
      </c>
      <c r="O223" s="19" t="s">
        <v>177</v>
      </c>
      <c r="P223" s="19"/>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141</v>
      </c>
      <c r="AC223" s="146">
        <v>95</v>
      </c>
      <c r="AD223" s="145">
        <f>+AB223+AC223</f>
        <v>236</v>
      </c>
      <c r="AE223" s="130"/>
      <c r="AF223" s="130"/>
      <c r="AG223" s="130"/>
      <c r="AH223" s="130"/>
      <c r="AI223" s="130"/>
      <c r="AJ223" s="130"/>
      <c r="AK223" s="130"/>
      <c r="AL223" s="130"/>
      <c r="AM223" s="130"/>
      <c r="AN223" s="130"/>
      <c r="AO223" s="123">
        <f>SUM(AD223:AN227)</f>
        <v>236</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0</v>
      </c>
      <c r="N228" s="33">
        <f>SUM(N223:N227)</f>
        <v>436</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+Enero!M229</f>
        <v>386</v>
      </c>
      <c r="E229" s="191">
        <v>100</v>
      </c>
      <c r="F229" s="178">
        <v>139</v>
      </c>
      <c r="G229" s="178"/>
      <c r="H229" s="178"/>
      <c r="I229" s="178"/>
      <c r="J229" s="175">
        <f>+F229+G229</f>
        <v>139</v>
      </c>
      <c r="K229" s="168">
        <f>+AO229</f>
        <v>0</v>
      </c>
      <c r="L229" s="164">
        <f>+J229+K229</f>
        <v>139</v>
      </c>
      <c r="M229" s="157">
        <f>+(D229+E229)-(L229)+H229-I229</f>
        <v>347</v>
      </c>
      <c r="N229" s="18">
        <v>347</v>
      </c>
      <c r="O229" s="19" t="s">
        <v>246</v>
      </c>
      <c r="P229" s="19"/>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347</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+Enero!M235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+Enero!M241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+Enero!M247</f>
        <v>0</v>
      </c>
      <c r="E247" s="191">
        <v>20</v>
      </c>
      <c r="F247" s="178">
        <v>1</v>
      </c>
      <c r="G247" s="178"/>
      <c r="H247" s="178"/>
      <c r="I247" s="178"/>
      <c r="J247" s="175">
        <f>+F247+G247</f>
        <v>1</v>
      </c>
      <c r="K247" s="168">
        <f>+AO247</f>
        <v>0</v>
      </c>
      <c r="L247" s="164">
        <f>+J247+K247</f>
        <v>1</v>
      </c>
      <c r="M247" s="157">
        <f>+(D247+E247)-(L247)+H247-I247</f>
        <v>19</v>
      </c>
      <c r="N247" s="18">
        <v>19</v>
      </c>
      <c r="O247" s="19" t="s">
        <v>162</v>
      </c>
      <c r="P247" s="19"/>
      <c r="Q247" s="20">
        <v>46539</v>
      </c>
      <c r="R247" s="21" t="str">
        <f ca="1">IF(Q247=0," ",IFERROR(IF(DATEDIF(TODAY(),Q247,"M")&lt;=5,"ROJO",IF(DATEDIF(TODAY(),Q247,"M")&gt;=12,"VERDE",IF(AND(DATEDIF(TODAY(),Q247,"M")&gt;=6,DATEDIF(TODAY(),Q247,"M")&lt;=11),"AMARILLO"))),S247))</f>
        <v>AMARILLO</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19</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+Enero!M253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+Enero!M259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+Enero!M265</f>
        <v>500</v>
      </c>
      <c r="E265" s="191">
        <v>200</v>
      </c>
      <c r="F265" s="178">
        <v>93</v>
      </c>
      <c r="G265" s="178"/>
      <c r="H265" s="178"/>
      <c r="I265" s="178"/>
      <c r="J265" s="175">
        <f>+F265+G265</f>
        <v>93</v>
      </c>
      <c r="K265" s="168">
        <f>+AO265</f>
        <v>377</v>
      </c>
      <c r="L265" s="164">
        <f>+J265+K265</f>
        <v>470</v>
      </c>
      <c r="M265" s="157">
        <f>+(D265+E265)-(L265)+H265-I265</f>
        <v>230</v>
      </c>
      <c r="N265" s="18">
        <v>607</v>
      </c>
      <c r="O265" s="19" t="s">
        <v>186</v>
      </c>
      <c r="P265" s="19"/>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134</v>
      </c>
      <c r="AC265" s="146">
        <v>243</v>
      </c>
      <c r="AD265" s="145">
        <f>+AB265+AC265</f>
        <v>377</v>
      </c>
      <c r="AE265" s="146"/>
      <c r="AF265" s="146"/>
      <c r="AG265" s="146"/>
      <c r="AH265" s="146"/>
      <c r="AI265" s="146"/>
      <c r="AJ265" s="146"/>
      <c r="AK265" s="146"/>
      <c r="AL265" s="146"/>
      <c r="AM265" s="146"/>
      <c r="AN265" s="146"/>
      <c r="AO265" s="123">
        <f>SUM(AD265:AN269)</f>
        <v>377</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0</v>
      </c>
      <c r="N270" s="33">
        <f>SUM(N265:N269)</f>
        <v>607</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+Enero!M271</f>
        <v>254</v>
      </c>
      <c r="E271" s="191">
        <v>50</v>
      </c>
      <c r="F271" s="178">
        <v>111</v>
      </c>
      <c r="G271" s="178"/>
      <c r="H271" s="178"/>
      <c r="I271" s="178"/>
      <c r="J271" s="175">
        <f>+F271+G271</f>
        <v>111</v>
      </c>
      <c r="K271" s="168">
        <f>+AO271</f>
        <v>0</v>
      </c>
      <c r="L271" s="164">
        <f>+J271+K271</f>
        <v>111</v>
      </c>
      <c r="M271" s="157">
        <f>+(D271+E271)-(L271)+H271-I271</f>
        <v>193</v>
      </c>
      <c r="N271" s="18">
        <v>193</v>
      </c>
      <c r="O271" s="19" t="s">
        <v>188</v>
      </c>
      <c r="P271" s="19"/>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193</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+Enero!M277</f>
        <v>60</v>
      </c>
      <c r="E277" s="191">
        <v>27</v>
      </c>
      <c r="F277" s="178">
        <v>28</v>
      </c>
      <c r="G277" s="178"/>
      <c r="H277" s="178"/>
      <c r="I277" s="178"/>
      <c r="J277" s="175">
        <f>+F277+G277</f>
        <v>28</v>
      </c>
      <c r="K277" s="168">
        <f>+AO277</f>
        <v>0</v>
      </c>
      <c r="L277" s="164">
        <f>+J277+K277</f>
        <v>28</v>
      </c>
      <c r="M277" s="157">
        <f>+(D277+E277)-(L277)+H277-I277</f>
        <v>59</v>
      </c>
      <c r="N277" s="18">
        <v>32</v>
      </c>
      <c r="O277" s="19" t="s">
        <v>162</v>
      </c>
      <c r="P277" s="19"/>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32</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+Enero!M283</f>
        <v>8</v>
      </c>
      <c r="E283" s="191"/>
      <c r="F283" s="178"/>
      <c r="G283" s="178"/>
      <c r="H283" s="178"/>
      <c r="I283" s="178"/>
      <c r="J283" s="175">
        <f>+F283+G283</f>
        <v>0</v>
      </c>
      <c r="K283" s="168">
        <f>+AO283</f>
        <v>0</v>
      </c>
      <c r="L283" s="164">
        <f>+J283+K283</f>
        <v>0</v>
      </c>
      <c r="M283" s="157">
        <f>+(D283+E283)-(L283)+H283-I283</f>
        <v>8</v>
      </c>
      <c r="N283" s="18">
        <v>8</v>
      </c>
      <c r="O283" s="19" t="s">
        <v>169</v>
      </c>
      <c r="P283" s="19"/>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+Enero!M289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+Enero!M296</f>
        <v>1217</v>
      </c>
      <c r="E296" s="191"/>
      <c r="F296" s="178">
        <v>384</v>
      </c>
      <c r="G296" s="178"/>
      <c r="H296" s="178"/>
      <c r="I296" s="178"/>
      <c r="J296" s="175">
        <f>+F296+G296</f>
        <v>384</v>
      </c>
      <c r="K296" s="168">
        <f>+AO296</f>
        <v>0</v>
      </c>
      <c r="L296" s="164">
        <f>+J296+K296</f>
        <v>384</v>
      </c>
      <c r="M296" s="157">
        <f>+(D296+E296)-L296+H296-I296</f>
        <v>833</v>
      </c>
      <c r="N296" s="18">
        <v>833</v>
      </c>
      <c r="O296" s="19" t="s">
        <v>200</v>
      </c>
      <c r="P296" s="19"/>
      <c r="Q296" s="20">
        <v>46447</v>
      </c>
      <c r="R296" s="21" t="str">
        <f ca="1">IF(Q296=0," ",IFERROR(IF(DATEDIF(TODAY(),Q296,"M")&lt;=5,"ROJO",IF(DATEDIF(TODAY(),Q296,"M")&gt;=12,"VERDE",IF(AND(DATEDIF(TODAY(),Q296,"M")&gt;=6,DATEDIF(TODAY(),Q296,"M")&lt;=11),"AMARILLO"))),S296))</f>
        <v>ROJO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833</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+Enero!M303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+Enero!M310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+Enero!M317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+Enero!M324</f>
        <v>6</v>
      </c>
      <c r="E324" s="191">
        <v>1500</v>
      </c>
      <c r="F324" s="178">
        <v>841</v>
      </c>
      <c r="G324" s="178"/>
      <c r="H324" s="178"/>
      <c r="I324" s="178"/>
      <c r="J324" s="175">
        <f>+F324+G324</f>
        <v>841</v>
      </c>
      <c r="K324" s="168">
        <f>+AO324</f>
        <v>0</v>
      </c>
      <c r="L324" s="164">
        <f>+J324+K324</f>
        <v>841</v>
      </c>
      <c r="M324" s="157">
        <f>+(D324+E324)-L324+H324-I324</f>
        <v>665</v>
      </c>
      <c r="N324" s="18">
        <v>665</v>
      </c>
      <c r="O324" s="19" t="s">
        <v>248</v>
      </c>
      <c r="P324" s="19"/>
      <c r="Q324" s="20">
        <v>47523</v>
      </c>
      <c r="R324" s="21" t="str">
        <f ca="1">IF(Q324=0," ",IFERROR(IF(DATEDIF(TODAY(),Q324,"M")&lt;=5,"ROJO",IF(DATEDIF(TODAY(),Q324,"M")&gt;=12,"VERDE",IF(AND(DATEDIF(TODAY(),Q324,"M")&gt;=6,DATEDIF(TODAY(),Q324,"M")&lt;=11),"AMARILLO"))),S324))</f>
        <v>VERDE</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665</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+Enero!M331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+Enero!M338</f>
        <v>525</v>
      </c>
      <c r="E338" s="191">
        <v>500</v>
      </c>
      <c r="F338" s="178">
        <v>344</v>
      </c>
      <c r="G338" s="178"/>
      <c r="H338" s="178"/>
      <c r="I338" s="178"/>
      <c r="J338" s="175">
        <f>+F338+G338</f>
        <v>344</v>
      </c>
      <c r="K338" s="168">
        <f>+AO338</f>
        <v>0</v>
      </c>
      <c r="L338" s="164">
        <f>+J338+K338</f>
        <v>344</v>
      </c>
      <c r="M338" s="157">
        <f>+(D338+E338)-L338+H338-I338</f>
        <v>681</v>
      </c>
      <c r="N338" s="18">
        <v>681</v>
      </c>
      <c r="O338" s="19" t="s">
        <v>249</v>
      </c>
      <c r="P338" s="19"/>
      <c r="Q338" s="20">
        <v>47523</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681</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+Enero!M345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+Enero!M352</f>
        <v>851</v>
      </c>
      <c r="E352" s="191">
        <v>100</v>
      </c>
      <c r="F352" s="178">
        <v>54</v>
      </c>
      <c r="G352" s="178"/>
      <c r="H352" s="178"/>
      <c r="I352" s="178"/>
      <c r="J352" s="175">
        <f>+F352+G352</f>
        <v>54</v>
      </c>
      <c r="K352" s="168">
        <f>+AO352</f>
        <v>0</v>
      </c>
      <c r="L352" s="164">
        <f>+J352+K352</f>
        <v>54</v>
      </c>
      <c r="M352" s="157">
        <f>+(D352+E352)-L352+H352-I352</f>
        <v>897</v>
      </c>
      <c r="N352" s="18">
        <v>897</v>
      </c>
      <c r="O352" s="19" t="s">
        <v>250</v>
      </c>
      <c r="P352" s="19"/>
      <c r="Q352" s="20">
        <v>46419</v>
      </c>
      <c r="R352" s="21" t="str">
        <f ca="1">IF(Q352=0," ",IFERROR(IF(DATEDIF(TODAY(),Q352,"M")&lt;=5,"ROJO",IF(DATEDIF(TODAY(),Q352,"M")&gt;=12,"VERDE",IF(AND(DATEDIF(TODAY(),Q352,"M")&gt;=6,DATEDIF(TODAY(),Q352,"M")&lt;=11),"AMARILLO"))),S352))</f>
        <v>ROJO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897</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+Enero!M359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+Enero!M366</f>
        <v>80</v>
      </c>
      <c r="E366" s="59"/>
      <c r="F366" s="60">
        <v>54</v>
      </c>
      <c r="G366" s="60"/>
      <c r="H366" s="30"/>
      <c r="I366" s="30"/>
      <c r="J366" s="31">
        <f t="shared" ref="J366:J372" si="3">+F366+G366</f>
        <v>54</v>
      </c>
      <c r="K366" s="61">
        <f t="shared" ref="K366:K372" si="4">+AO366</f>
        <v>0</v>
      </c>
      <c r="L366" s="62">
        <f t="shared" ref="L366:L372" si="5">+J366+K366</f>
        <v>54</v>
      </c>
      <c r="M366" s="63">
        <f t="shared" ref="M366:M372" si="6">+(D366+E366)-(L366)+H366-I366</f>
        <v>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+Enero!M367</f>
        <v>52</v>
      </c>
      <c r="E367" s="59"/>
      <c r="F367" s="60">
        <v>25</v>
      </c>
      <c r="G367" s="60"/>
      <c r="H367" s="30"/>
      <c r="I367" s="30"/>
      <c r="J367" s="31">
        <f t="shared" si="3"/>
        <v>25</v>
      </c>
      <c r="K367" s="61">
        <f t="shared" si="4"/>
        <v>0</v>
      </c>
      <c r="L367" s="62">
        <f t="shared" si="5"/>
        <v>25</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+Enero!M368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+Enero!M369</f>
        <v>30</v>
      </c>
      <c r="E369" s="59"/>
      <c r="F369" s="60">
        <v>4</v>
      </c>
      <c r="G369" s="60"/>
      <c r="H369" s="30"/>
      <c r="I369" s="30"/>
      <c r="J369" s="31">
        <f t="shared" si="3"/>
        <v>4</v>
      </c>
      <c r="K369" s="61">
        <f t="shared" si="4"/>
        <v>0</v>
      </c>
      <c r="L369" s="62">
        <f t="shared" si="5"/>
        <v>4</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+Enero!M370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+Enero!M371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+Enero!M372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6.5">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+Enero!M378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+Enero!M379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+Enero!M380</f>
        <v>7</v>
      </c>
      <c r="E380" s="59">
        <v>17</v>
      </c>
      <c r="F380" s="72">
        <v>7</v>
      </c>
      <c r="G380" s="72"/>
      <c r="H380" s="73"/>
      <c r="I380" s="73"/>
      <c r="J380" s="31">
        <f>SUM(F380,G380)</f>
        <v>7</v>
      </c>
      <c r="K380" s="61">
        <f>+AQ380</f>
        <v>0</v>
      </c>
      <c r="L380" s="62">
        <f>+J380+K380</f>
        <v>7</v>
      </c>
      <c r="M380" s="63">
        <f>+(D380+E380)-(L380)+H380-I380</f>
        <v>17</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c79of+ypFCvVYBdw55s07PvVPf7s5spOQMp5Zf+p14Qkz64UCOGeVZIRqOgnVi2GtU7D0QTsRnK/RAXuUfNOQg==" saltValue="wl6oEkkgndRfFd/uMXlEHg=="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825" priority="66" stopIfTrue="1" operator="lessThan">
      <formula>0</formula>
    </cfRule>
  </conditionalFormatting>
  <conditionalFormatting sqref="D161">
    <cfRule type="cellIs" dxfId="1824" priority="229" stopIfTrue="1" operator="lessThan">
      <formula>0</formula>
    </cfRule>
  </conditionalFormatting>
  <conditionalFormatting sqref="M6:M10">
    <cfRule type="cellIs" dxfId="1823" priority="67" stopIfTrue="1" operator="lessThan">
      <formula>0</formula>
    </cfRule>
  </conditionalFormatting>
  <conditionalFormatting sqref="M11">
    <cfRule type="containsText" dxfId="1822" priority="223" operator="containsText" text="Falso">
      <formula>NOT(ISERROR(SEARCH("Falso",M11)))</formula>
    </cfRule>
  </conditionalFormatting>
  <conditionalFormatting sqref="M12:M16">
    <cfRule type="cellIs" dxfId="1821" priority="65" stopIfTrue="1" operator="lessThan">
      <formula>0</formula>
    </cfRule>
  </conditionalFormatting>
  <conditionalFormatting sqref="M17">
    <cfRule type="containsText" dxfId="1820" priority="222" operator="containsText" text="Falso">
      <formula>NOT(ISERROR(SEARCH("Falso",M17)))</formula>
    </cfRule>
  </conditionalFormatting>
  <conditionalFormatting sqref="M18:M22">
    <cfRule type="cellIs" dxfId="1819" priority="64" stopIfTrue="1" operator="lessThan">
      <formula>0</formula>
    </cfRule>
  </conditionalFormatting>
  <conditionalFormatting sqref="M23">
    <cfRule type="containsText" dxfId="1818" priority="213" operator="containsText" text="Falso">
      <formula>NOT(ISERROR(SEARCH("Falso",M23)))</formula>
    </cfRule>
  </conditionalFormatting>
  <conditionalFormatting sqref="M24:M28">
    <cfRule type="cellIs" dxfId="1817" priority="63" stopIfTrue="1" operator="lessThan">
      <formula>0</formula>
    </cfRule>
  </conditionalFormatting>
  <conditionalFormatting sqref="M29">
    <cfRule type="containsText" dxfId="1816" priority="212" operator="containsText" text="Falso">
      <formula>NOT(ISERROR(SEARCH("Falso",M29)))</formula>
    </cfRule>
  </conditionalFormatting>
  <conditionalFormatting sqref="M30:M34">
    <cfRule type="cellIs" dxfId="1815" priority="62" stopIfTrue="1" operator="lessThan">
      <formula>0</formula>
    </cfRule>
  </conditionalFormatting>
  <conditionalFormatting sqref="M35">
    <cfRule type="containsText" dxfId="1814" priority="203" operator="containsText" text="Falso">
      <formula>NOT(ISERROR(SEARCH("Falso",M35)))</formula>
    </cfRule>
  </conditionalFormatting>
  <conditionalFormatting sqref="M36:M40">
    <cfRule type="cellIs" dxfId="1813" priority="61" stopIfTrue="1" operator="lessThan">
      <formula>0</formula>
    </cfRule>
  </conditionalFormatting>
  <conditionalFormatting sqref="M41">
    <cfRule type="containsText" dxfId="1812" priority="202" operator="containsText" text="Falso">
      <formula>NOT(ISERROR(SEARCH("Falso",M41)))</formula>
    </cfRule>
  </conditionalFormatting>
  <conditionalFormatting sqref="M42:M46">
    <cfRule type="cellIs" dxfId="1811" priority="60" stopIfTrue="1" operator="lessThan">
      <formula>0</formula>
    </cfRule>
  </conditionalFormatting>
  <conditionalFormatting sqref="M47">
    <cfRule type="containsText" dxfId="1810" priority="193" operator="containsText" text="Falso">
      <formula>NOT(ISERROR(SEARCH("Falso",M47)))</formula>
    </cfRule>
  </conditionalFormatting>
  <conditionalFormatting sqref="M48:M52">
    <cfRule type="cellIs" dxfId="1809" priority="59" stopIfTrue="1" operator="lessThan">
      <formula>0</formula>
    </cfRule>
  </conditionalFormatting>
  <conditionalFormatting sqref="M54:M58">
    <cfRule type="cellIs" dxfId="1808" priority="58" stopIfTrue="1" operator="lessThan">
      <formula>0</formula>
    </cfRule>
  </conditionalFormatting>
  <conditionalFormatting sqref="M60:M64">
    <cfRule type="cellIs" dxfId="1807" priority="57" stopIfTrue="1" operator="lessThan">
      <formula>0</formula>
    </cfRule>
  </conditionalFormatting>
  <conditionalFormatting sqref="M66:M70">
    <cfRule type="cellIs" dxfId="1806" priority="56" stopIfTrue="1" operator="lessThan">
      <formula>0</formula>
    </cfRule>
  </conditionalFormatting>
  <conditionalFormatting sqref="M72:M76">
    <cfRule type="cellIs" dxfId="1805" priority="55" stopIfTrue="1" operator="lessThan">
      <formula>0</formula>
    </cfRule>
  </conditionalFormatting>
  <conditionalFormatting sqref="M78:M82">
    <cfRule type="cellIs" dxfId="1804" priority="54" stopIfTrue="1" operator="lessThan">
      <formula>0</formula>
    </cfRule>
  </conditionalFormatting>
  <conditionalFormatting sqref="M84:M88">
    <cfRule type="cellIs" dxfId="1803" priority="53" stopIfTrue="1" operator="lessThan">
      <formula>0</formula>
    </cfRule>
  </conditionalFormatting>
  <conditionalFormatting sqref="M90:M94">
    <cfRule type="cellIs" dxfId="1802" priority="52" stopIfTrue="1" operator="lessThan">
      <formula>0</formula>
    </cfRule>
  </conditionalFormatting>
  <conditionalFormatting sqref="M96:M100">
    <cfRule type="cellIs" dxfId="1801" priority="51" stopIfTrue="1" operator="lessThan">
      <formula>0</formula>
    </cfRule>
  </conditionalFormatting>
  <conditionalFormatting sqref="M102:M106">
    <cfRule type="cellIs" dxfId="1800" priority="50" stopIfTrue="1" operator="lessThan">
      <formula>0</formula>
    </cfRule>
  </conditionalFormatting>
  <conditionalFormatting sqref="M107">
    <cfRule type="containsText" dxfId="1799" priority="178" operator="containsText" text="Falso">
      <formula>NOT(ISERROR(SEARCH("Falso",M107)))</formula>
    </cfRule>
  </conditionalFormatting>
  <conditionalFormatting sqref="M108:M112">
    <cfRule type="cellIs" dxfId="1798" priority="49" stopIfTrue="1" operator="lessThan">
      <formula>0</formula>
    </cfRule>
  </conditionalFormatting>
  <conditionalFormatting sqref="M114:M118">
    <cfRule type="cellIs" dxfId="1797" priority="48" stopIfTrue="1" operator="lessThan">
      <formula>0</formula>
    </cfRule>
  </conditionalFormatting>
  <conditionalFormatting sqref="M120:M124">
    <cfRule type="cellIs" dxfId="1796" priority="47" stopIfTrue="1" operator="lessThan">
      <formula>0</formula>
    </cfRule>
  </conditionalFormatting>
  <conditionalFormatting sqref="M126:M130">
    <cfRule type="cellIs" dxfId="1795" priority="46" stopIfTrue="1" operator="lessThan">
      <formula>0</formula>
    </cfRule>
  </conditionalFormatting>
  <conditionalFormatting sqref="M132:M136">
    <cfRule type="cellIs" dxfId="1794" priority="45" stopIfTrue="1" operator="lessThan">
      <formula>0</formula>
    </cfRule>
  </conditionalFormatting>
  <conditionalFormatting sqref="M138:M142">
    <cfRule type="cellIs" dxfId="1793" priority="44" stopIfTrue="1" operator="lessThan">
      <formula>0</formula>
    </cfRule>
  </conditionalFormatting>
  <conditionalFormatting sqref="M144:M148">
    <cfRule type="cellIs" dxfId="1792" priority="43" stopIfTrue="1" operator="lessThan">
      <formula>0</formula>
    </cfRule>
  </conditionalFormatting>
  <conditionalFormatting sqref="M150:M154">
    <cfRule type="cellIs" dxfId="1791" priority="42" stopIfTrue="1" operator="lessThan">
      <formula>0</formula>
    </cfRule>
  </conditionalFormatting>
  <conditionalFormatting sqref="M155">
    <cfRule type="containsText" dxfId="1790" priority="68" operator="containsText" text="Falso">
      <formula>NOT(ISERROR(SEARCH("Falso",M155)))</formula>
    </cfRule>
  </conditionalFormatting>
  <conditionalFormatting sqref="M156:M160">
    <cfRule type="cellIs" dxfId="1789" priority="41" stopIfTrue="1" operator="lessThan">
      <formula>0</formula>
    </cfRule>
  </conditionalFormatting>
  <conditionalFormatting sqref="M161">
    <cfRule type="containsText" dxfId="1788" priority="69" operator="containsText" text="Falso">
      <formula>NOT(ISERROR(SEARCH("Falso",M161)))</formula>
    </cfRule>
  </conditionalFormatting>
  <conditionalFormatting sqref="M162:M166">
    <cfRule type="cellIs" dxfId="1787" priority="40" stopIfTrue="1" operator="lessThan">
      <formula>0</formula>
    </cfRule>
  </conditionalFormatting>
  <conditionalFormatting sqref="M167">
    <cfRule type="containsText" dxfId="1786" priority="165" operator="containsText" text="Falso">
      <formula>NOT(ISERROR(SEARCH("Falso",M167)))</formula>
    </cfRule>
  </conditionalFormatting>
  <conditionalFormatting sqref="M168:M172">
    <cfRule type="cellIs" dxfId="1785" priority="39" stopIfTrue="1" operator="lessThan">
      <formula>0</formula>
    </cfRule>
  </conditionalFormatting>
  <conditionalFormatting sqref="M173">
    <cfRule type="containsText" dxfId="1784" priority="160" operator="containsText" text="Falso">
      <formula>NOT(ISERROR(SEARCH("Falso",M173)))</formula>
    </cfRule>
  </conditionalFormatting>
  <conditionalFormatting sqref="M174:M178">
    <cfRule type="cellIs" dxfId="1783" priority="38" stopIfTrue="1" operator="lessThan">
      <formula>0</formula>
    </cfRule>
  </conditionalFormatting>
  <conditionalFormatting sqref="M179">
    <cfRule type="containsText" dxfId="1782" priority="155" operator="containsText" text="Falso">
      <formula>NOT(ISERROR(SEARCH("Falso",M179)))</formula>
    </cfRule>
  </conditionalFormatting>
  <conditionalFormatting sqref="M180:M184">
    <cfRule type="cellIs" dxfId="1781" priority="37" stopIfTrue="1" operator="lessThan">
      <formula>0</formula>
    </cfRule>
  </conditionalFormatting>
  <conditionalFormatting sqref="M185">
    <cfRule type="containsText" dxfId="1780" priority="150" operator="containsText" text="Falso">
      <formula>NOT(ISERROR(SEARCH("Falso",M185)))</formula>
    </cfRule>
  </conditionalFormatting>
  <conditionalFormatting sqref="M186:M190">
    <cfRule type="cellIs" dxfId="1779" priority="36" stopIfTrue="1" operator="lessThan">
      <formula>0</formula>
    </cfRule>
  </conditionalFormatting>
  <conditionalFormatting sqref="M192:M196">
    <cfRule type="cellIs" dxfId="1778" priority="35" stopIfTrue="1" operator="lessThan">
      <formula>0</formula>
    </cfRule>
  </conditionalFormatting>
  <conditionalFormatting sqref="M198:M202">
    <cfRule type="cellIs" dxfId="1777" priority="34" stopIfTrue="1" operator="lessThan">
      <formula>0</formula>
    </cfRule>
  </conditionalFormatting>
  <conditionalFormatting sqref="M204:M208">
    <cfRule type="cellIs" dxfId="1776" priority="33" stopIfTrue="1" operator="lessThan">
      <formula>0</formula>
    </cfRule>
  </conditionalFormatting>
  <conditionalFormatting sqref="M210:M214">
    <cfRule type="cellIs" dxfId="1775" priority="32" stopIfTrue="1" operator="lessThan">
      <formula>0</formula>
    </cfRule>
  </conditionalFormatting>
  <conditionalFormatting sqref="M216:M220">
    <cfRule type="cellIs" dxfId="1774" priority="31" stopIfTrue="1" operator="lessThan">
      <formula>0</formula>
    </cfRule>
  </conditionalFormatting>
  <conditionalFormatting sqref="M223:M227">
    <cfRule type="cellIs" dxfId="1773" priority="30" stopIfTrue="1" operator="lessThan">
      <formula>0</formula>
    </cfRule>
  </conditionalFormatting>
  <conditionalFormatting sqref="M228">
    <cfRule type="containsText" dxfId="1772" priority="139" operator="containsText" text="Falso">
      <formula>NOT(ISERROR(SEARCH("Falso",M228)))</formula>
    </cfRule>
  </conditionalFormatting>
  <conditionalFormatting sqref="M229:M233">
    <cfRule type="cellIs" dxfId="1771" priority="29" stopIfTrue="1" operator="lessThan">
      <formula>0</formula>
    </cfRule>
  </conditionalFormatting>
  <conditionalFormatting sqref="M235:M239">
    <cfRule type="cellIs" dxfId="1770" priority="28" stopIfTrue="1" operator="lessThan">
      <formula>0</formula>
    </cfRule>
  </conditionalFormatting>
  <conditionalFormatting sqref="M241:M245">
    <cfRule type="cellIs" dxfId="1769" priority="27" stopIfTrue="1" operator="lessThan">
      <formula>0</formula>
    </cfRule>
  </conditionalFormatting>
  <conditionalFormatting sqref="M247:M251">
    <cfRule type="cellIs" dxfId="1768" priority="26" stopIfTrue="1" operator="lessThan">
      <formula>0</formula>
    </cfRule>
  </conditionalFormatting>
  <conditionalFormatting sqref="M252">
    <cfRule type="containsText" dxfId="1767" priority="129" operator="containsText" text="Falso">
      <formula>NOT(ISERROR(SEARCH("Falso",M252)))</formula>
    </cfRule>
  </conditionalFormatting>
  <conditionalFormatting sqref="M253:M257">
    <cfRule type="cellIs" dxfId="1766" priority="25" stopIfTrue="1" operator="lessThan">
      <formula>0</formula>
    </cfRule>
  </conditionalFormatting>
  <conditionalFormatting sqref="M258">
    <cfRule type="containsText" dxfId="1765" priority="124" operator="containsText" text="Falso">
      <formula>NOT(ISERROR(SEARCH("Falso",M258)))</formula>
    </cfRule>
  </conditionalFormatting>
  <conditionalFormatting sqref="M259:M263">
    <cfRule type="cellIs" dxfId="1764" priority="24" stopIfTrue="1" operator="lessThan">
      <formula>0</formula>
    </cfRule>
  </conditionalFormatting>
  <conditionalFormatting sqref="M265:M269">
    <cfRule type="cellIs" dxfId="1763" priority="23" stopIfTrue="1" operator="lessThan">
      <formula>0</formula>
    </cfRule>
  </conditionalFormatting>
  <conditionalFormatting sqref="M271:M275">
    <cfRule type="cellIs" dxfId="1762" priority="22" stopIfTrue="1" operator="lessThan">
      <formula>0</formula>
    </cfRule>
  </conditionalFormatting>
  <conditionalFormatting sqref="M277:M281">
    <cfRule type="cellIs" dxfId="1761" priority="21" stopIfTrue="1" operator="lessThan">
      <formula>0</formula>
    </cfRule>
  </conditionalFormatting>
  <conditionalFormatting sqref="M283:M287">
    <cfRule type="cellIs" dxfId="1760" priority="20" stopIfTrue="1" operator="lessThan">
      <formula>0</formula>
    </cfRule>
  </conditionalFormatting>
  <conditionalFormatting sqref="M289:M293">
    <cfRule type="cellIs" dxfId="1759" priority="19" stopIfTrue="1" operator="lessThan">
      <formula>0</formula>
    </cfRule>
  </conditionalFormatting>
  <conditionalFormatting sqref="M296:M301">
    <cfRule type="cellIs" dxfId="1758" priority="15" stopIfTrue="1" operator="lessThan">
      <formula>0</formula>
    </cfRule>
  </conditionalFormatting>
  <conditionalFormatting sqref="M302">
    <cfRule type="containsText" dxfId="1757" priority="14" operator="containsText" text="Falso">
      <formula>NOT(ISERROR(SEARCH("Falso",M302)))</formula>
    </cfRule>
  </conditionalFormatting>
  <conditionalFormatting sqref="M303:M308">
    <cfRule type="cellIs" dxfId="1756" priority="9" stopIfTrue="1" operator="lessThan">
      <formula>0</formula>
    </cfRule>
  </conditionalFormatting>
  <conditionalFormatting sqref="M310:M315">
    <cfRule type="cellIs" dxfId="1755" priority="8" stopIfTrue="1" operator="lessThan">
      <formula>0</formula>
    </cfRule>
  </conditionalFormatting>
  <conditionalFormatting sqref="M317:M322">
    <cfRule type="cellIs" dxfId="1754" priority="7" stopIfTrue="1" operator="lessThan">
      <formula>0</formula>
    </cfRule>
  </conditionalFormatting>
  <conditionalFormatting sqref="M324:M329">
    <cfRule type="cellIs" dxfId="1753" priority="6" stopIfTrue="1" operator="lessThan">
      <formula>0</formula>
    </cfRule>
  </conditionalFormatting>
  <conditionalFormatting sqref="M331:M336">
    <cfRule type="cellIs" dxfId="1752" priority="5" stopIfTrue="1" operator="lessThan">
      <formula>0</formula>
    </cfRule>
  </conditionalFormatting>
  <conditionalFormatting sqref="M338:M343">
    <cfRule type="cellIs" dxfId="1751" priority="4" stopIfTrue="1" operator="lessThan">
      <formula>0</formula>
    </cfRule>
  </conditionalFormatting>
  <conditionalFormatting sqref="M345:M350">
    <cfRule type="cellIs" dxfId="1750" priority="3" stopIfTrue="1" operator="lessThan">
      <formula>0</formula>
    </cfRule>
  </conditionalFormatting>
  <conditionalFormatting sqref="M352:M357">
    <cfRule type="cellIs" dxfId="1749" priority="2" stopIfTrue="1" operator="lessThan">
      <formula>0</formula>
    </cfRule>
  </conditionalFormatting>
  <conditionalFormatting sqref="M358">
    <cfRule type="containsText" dxfId="1748" priority="10" operator="containsText" text="Falso">
      <formula>NOT(ISERROR(SEARCH("Falso",M358)))</formula>
    </cfRule>
  </conditionalFormatting>
  <conditionalFormatting sqref="M359:M364">
    <cfRule type="cellIs" dxfId="1747" priority="1" stopIfTrue="1" operator="lessThan">
      <formula>0</formula>
    </cfRule>
  </conditionalFormatting>
  <conditionalFormatting sqref="M365">
    <cfRule type="containsText" dxfId="1746" priority="78" operator="containsText" text="Falso">
      <formula>NOT(ISERROR(SEARCH("Falso",M365)))</formula>
    </cfRule>
  </conditionalFormatting>
  <conditionalFormatting sqref="M366:M372">
    <cfRule type="cellIs" dxfId="1745" priority="228" stopIfTrue="1" operator="lessThan">
      <formula>0</formula>
    </cfRule>
  </conditionalFormatting>
  <conditionalFormatting sqref="M378:M380">
    <cfRule type="cellIs" dxfId="1744" priority="16" stopIfTrue="1" operator="lessThan">
      <formula>0</formula>
    </cfRule>
  </conditionalFormatting>
  <conditionalFormatting sqref="R6:R10">
    <cfRule type="containsText" dxfId="1743" priority="224" operator="containsText" text="VENCIDO">
      <formula>NOT(ISERROR(SEARCH("VENCIDO",R6)))</formula>
    </cfRule>
    <cfRule type="containsText" dxfId="1742" priority="225" operator="containsText" text="VERDE">
      <formula>NOT(ISERROR(SEARCH("VERDE",R6)))</formula>
    </cfRule>
    <cfRule type="containsText" dxfId="1741" priority="226" stopIfTrue="1" operator="containsText" text="AMARILLO">
      <formula>NOT(ISERROR(SEARCH("AMARILLO",R6)))</formula>
    </cfRule>
    <cfRule type="containsText" dxfId="1740" priority="227" operator="containsText" text="ROJO">
      <formula>NOT(ISERROR(SEARCH("ROJO",R6)))</formula>
    </cfRule>
  </conditionalFormatting>
  <conditionalFormatting sqref="R12:R16">
    <cfRule type="containsText" dxfId="1739" priority="218" operator="containsText" text="VENCIDO">
      <formula>NOT(ISERROR(SEARCH("VENCIDO",R12)))</formula>
    </cfRule>
    <cfRule type="containsText" dxfId="1738" priority="219" operator="containsText" text="VERDE">
      <formula>NOT(ISERROR(SEARCH("VERDE",R12)))</formula>
    </cfRule>
    <cfRule type="containsText" dxfId="1737" priority="220" stopIfTrue="1" operator="containsText" text="AMARILLO">
      <formula>NOT(ISERROR(SEARCH("AMARILLO",R12)))</formula>
    </cfRule>
    <cfRule type="containsText" dxfId="1736" priority="221" operator="containsText" text="ROJO">
      <formula>NOT(ISERROR(SEARCH("ROJO",R12)))</formula>
    </cfRule>
  </conditionalFormatting>
  <conditionalFormatting sqref="R18:R22">
    <cfRule type="containsText" dxfId="1735" priority="216" stopIfTrue="1" operator="containsText" text="AMARILLO">
      <formula>NOT(ISERROR(SEARCH("AMARILLO",R18)))</formula>
    </cfRule>
    <cfRule type="containsText" dxfId="1734" priority="217" operator="containsText" text="ROJO">
      <formula>NOT(ISERROR(SEARCH("ROJO",R18)))</formula>
    </cfRule>
    <cfRule type="containsText" dxfId="1733" priority="214" operator="containsText" text="VENCIDO">
      <formula>NOT(ISERROR(SEARCH("VENCIDO",R18)))</formula>
    </cfRule>
    <cfRule type="containsText" dxfId="1732" priority="215" operator="containsText" text="VERDE">
      <formula>NOT(ISERROR(SEARCH("VERDE",R18)))</formula>
    </cfRule>
  </conditionalFormatting>
  <conditionalFormatting sqref="R24:R28">
    <cfRule type="containsText" dxfId="1731" priority="211" operator="containsText" text="ROJO">
      <formula>NOT(ISERROR(SEARCH("ROJO",R24)))</formula>
    </cfRule>
    <cfRule type="containsText" dxfId="1730" priority="209" operator="containsText" text="VERDE">
      <formula>NOT(ISERROR(SEARCH("VERDE",R24)))</formula>
    </cfRule>
    <cfRule type="containsText" dxfId="1729" priority="208" operator="containsText" text="VENCIDO">
      <formula>NOT(ISERROR(SEARCH("VENCIDO",R24)))</formula>
    </cfRule>
    <cfRule type="containsText" dxfId="1728" priority="210" stopIfTrue="1" operator="containsText" text="AMARILLO">
      <formula>NOT(ISERROR(SEARCH("AMARILLO",R24)))</formula>
    </cfRule>
  </conditionalFormatting>
  <conditionalFormatting sqref="R30:R34">
    <cfRule type="containsText" dxfId="1727" priority="205" operator="containsText" text="VERDE">
      <formula>NOT(ISERROR(SEARCH("VERDE",R30)))</formula>
    </cfRule>
    <cfRule type="containsText" dxfId="1726" priority="204" operator="containsText" text="VENCIDO">
      <formula>NOT(ISERROR(SEARCH("VENCIDO",R30)))</formula>
    </cfRule>
    <cfRule type="containsText" dxfId="1725" priority="206" stopIfTrue="1" operator="containsText" text="AMARILLO">
      <formula>NOT(ISERROR(SEARCH("AMARILLO",R30)))</formula>
    </cfRule>
    <cfRule type="containsText" dxfId="1724" priority="207" operator="containsText" text="ROJO">
      <formula>NOT(ISERROR(SEARCH("ROJO",R30)))</formula>
    </cfRule>
  </conditionalFormatting>
  <conditionalFormatting sqref="R36:R40">
    <cfRule type="containsText" dxfId="1723" priority="201" operator="containsText" text="ROJO">
      <formula>NOT(ISERROR(SEARCH("ROJO",R36)))</formula>
    </cfRule>
    <cfRule type="containsText" dxfId="1722" priority="198" operator="containsText" text="VENCIDO">
      <formula>NOT(ISERROR(SEARCH("VENCIDO",R36)))</formula>
    </cfRule>
    <cfRule type="containsText" dxfId="1721" priority="200" stopIfTrue="1" operator="containsText" text="AMARILLO">
      <formula>NOT(ISERROR(SEARCH("AMARILLO",R36)))</formula>
    </cfRule>
    <cfRule type="containsText" dxfId="1720" priority="199" operator="containsText" text="VERDE">
      <formula>NOT(ISERROR(SEARCH("VERDE",R36)))</formula>
    </cfRule>
  </conditionalFormatting>
  <conditionalFormatting sqref="R42:R46">
    <cfRule type="containsText" dxfId="1719" priority="194" operator="containsText" text="VENCIDO">
      <formula>NOT(ISERROR(SEARCH("VENCIDO",R42)))</formula>
    </cfRule>
    <cfRule type="containsText" dxfId="1718" priority="195" operator="containsText" text="VERDE">
      <formula>NOT(ISERROR(SEARCH("VERDE",R42)))</formula>
    </cfRule>
    <cfRule type="containsText" dxfId="1717" priority="197" operator="containsText" text="ROJO">
      <formula>NOT(ISERROR(SEARCH("ROJO",R42)))</formula>
    </cfRule>
    <cfRule type="containsText" dxfId="1716" priority="196" stopIfTrue="1" operator="containsText" text="AMARILLO">
      <formula>NOT(ISERROR(SEARCH("AMARILLO",R42)))</formula>
    </cfRule>
  </conditionalFormatting>
  <conditionalFormatting sqref="R102:R106">
    <cfRule type="containsText" dxfId="1715" priority="179" operator="containsText" text="VENCIDO">
      <formula>NOT(ISERROR(SEARCH("VENCIDO",R102)))</formula>
    </cfRule>
    <cfRule type="containsText" dxfId="1714" priority="182" operator="containsText" text="ROJO">
      <formula>NOT(ISERROR(SEARCH("ROJO",R102)))</formula>
    </cfRule>
    <cfRule type="containsText" dxfId="1713" priority="181" stopIfTrue="1" operator="containsText" text="AMARILLO">
      <formula>NOT(ISERROR(SEARCH("AMARILLO",R102)))</formula>
    </cfRule>
    <cfRule type="containsText" dxfId="1712" priority="180" operator="containsText" text="VERDE">
      <formula>NOT(ISERROR(SEARCH("VERDE",R102)))</formula>
    </cfRule>
  </conditionalFormatting>
  <conditionalFormatting sqref="R150:R154">
    <cfRule type="containsText" dxfId="1711" priority="177" operator="containsText" text="ROJO">
      <formula>NOT(ISERROR(SEARCH("ROJO",R150)))</formula>
    </cfRule>
    <cfRule type="containsText" dxfId="1710" priority="176" stopIfTrue="1" operator="containsText" text="AMARILLO">
      <formula>NOT(ISERROR(SEARCH("AMARILLO",R150)))</formula>
    </cfRule>
    <cfRule type="containsText" dxfId="1709" priority="175" operator="containsText" text="VERDE">
      <formula>NOT(ISERROR(SEARCH("VERDE",R150)))</formula>
    </cfRule>
    <cfRule type="containsText" dxfId="1708" priority="174" operator="containsText" text="VENCIDO">
      <formula>NOT(ISERROR(SEARCH("VENCIDO",R150)))</formula>
    </cfRule>
  </conditionalFormatting>
  <conditionalFormatting sqref="R156:R160">
    <cfRule type="containsText" dxfId="1707" priority="172" stopIfTrue="1" operator="containsText" text="AMARILLO">
      <formula>NOT(ISERROR(SEARCH("AMARILLO",R156)))</formula>
    </cfRule>
    <cfRule type="containsText" dxfId="1706" priority="173" operator="containsText" text="ROJO">
      <formula>NOT(ISERROR(SEARCH("ROJO",R156)))</formula>
    </cfRule>
    <cfRule type="containsText" dxfId="1705" priority="170" operator="containsText" text="VENCIDO">
      <formula>NOT(ISERROR(SEARCH("VENCIDO",R156)))</formula>
    </cfRule>
    <cfRule type="containsText" dxfId="1704" priority="171" operator="containsText" text="VERDE">
      <formula>NOT(ISERROR(SEARCH("VERDE",R156)))</formula>
    </cfRule>
  </conditionalFormatting>
  <conditionalFormatting sqref="R162:R166">
    <cfRule type="containsText" dxfId="1703" priority="166" operator="containsText" text="VENCIDO">
      <formula>NOT(ISERROR(SEARCH("VENCIDO",R162)))</formula>
    </cfRule>
    <cfRule type="containsText" dxfId="1702" priority="169" operator="containsText" text="ROJO">
      <formula>NOT(ISERROR(SEARCH("ROJO",R162)))</formula>
    </cfRule>
    <cfRule type="containsText" dxfId="1701" priority="167" operator="containsText" text="VERDE">
      <formula>NOT(ISERROR(SEARCH("VERDE",R162)))</formula>
    </cfRule>
    <cfRule type="containsText" dxfId="1700" priority="168" stopIfTrue="1" operator="containsText" text="AMARILLO">
      <formula>NOT(ISERROR(SEARCH("AMARILLO",R162)))</formula>
    </cfRule>
  </conditionalFormatting>
  <conditionalFormatting sqref="R168:R172">
    <cfRule type="containsText" dxfId="1699" priority="164" operator="containsText" text="ROJO">
      <formula>NOT(ISERROR(SEARCH("ROJO",R168)))</formula>
    </cfRule>
    <cfRule type="containsText" dxfId="1698" priority="163" stopIfTrue="1" operator="containsText" text="AMARILLO">
      <formula>NOT(ISERROR(SEARCH("AMARILLO",R168)))</formula>
    </cfRule>
    <cfRule type="containsText" dxfId="1697" priority="162" operator="containsText" text="VERDE">
      <formula>NOT(ISERROR(SEARCH("VERDE",R168)))</formula>
    </cfRule>
    <cfRule type="containsText" dxfId="1696" priority="161" operator="containsText" text="VENCIDO">
      <formula>NOT(ISERROR(SEARCH("VENCIDO",R168)))</formula>
    </cfRule>
  </conditionalFormatting>
  <conditionalFormatting sqref="R174:R178">
    <cfRule type="containsText" dxfId="1695" priority="159" operator="containsText" text="ROJO">
      <formula>NOT(ISERROR(SEARCH("ROJO",R174)))</formula>
    </cfRule>
    <cfRule type="containsText" dxfId="1694" priority="158" stopIfTrue="1" operator="containsText" text="AMARILLO">
      <formula>NOT(ISERROR(SEARCH("AMARILLO",R174)))</formula>
    </cfRule>
    <cfRule type="containsText" dxfId="1693" priority="156" operator="containsText" text="VENCIDO">
      <formula>NOT(ISERROR(SEARCH("VENCIDO",R174)))</formula>
    </cfRule>
    <cfRule type="containsText" dxfId="1692" priority="157" operator="containsText" text="VERDE">
      <formula>NOT(ISERROR(SEARCH("VERDE",R174)))</formula>
    </cfRule>
  </conditionalFormatting>
  <conditionalFormatting sqref="R180:R184">
    <cfRule type="containsText" dxfId="1691" priority="154" operator="containsText" text="ROJO">
      <formula>NOT(ISERROR(SEARCH("ROJO",R180)))</formula>
    </cfRule>
    <cfRule type="containsText" dxfId="1690" priority="152" operator="containsText" text="VERDE">
      <formula>NOT(ISERROR(SEARCH("VERDE",R180)))</formula>
    </cfRule>
    <cfRule type="containsText" dxfId="1689" priority="153" stopIfTrue="1" operator="containsText" text="AMARILLO">
      <formula>NOT(ISERROR(SEARCH("AMARILLO",R180)))</formula>
    </cfRule>
    <cfRule type="containsText" dxfId="1688" priority="151" operator="containsText" text="VENCIDO">
      <formula>NOT(ISERROR(SEARCH("VENCIDO",R180)))</formula>
    </cfRule>
  </conditionalFormatting>
  <conditionalFormatting sqref="R223:R227">
    <cfRule type="containsText" dxfId="1687" priority="135" operator="containsText" text="VENCIDO">
      <formula>NOT(ISERROR(SEARCH("VENCIDO",R223)))</formula>
    </cfRule>
    <cfRule type="containsText" dxfId="1686" priority="136" operator="containsText" text="VERDE">
      <formula>NOT(ISERROR(SEARCH("VERDE",R223)))</formula>
    </cfRule>
    <cfRule type="containsText" dxfId="1685" priority="137" stopIfTrue="1" operator="containsText" text="AMARILLO">
      <formula>NOT(ISERROR(SEARCH("AMARILLO",R223)))</formula>
    </cfRule>
    <cfRule type="containsText" dxfId="1684" priority="138" operator="containsText" text="ROJO">
      <formula>NOT(ISERROR(SEARCH("ROJO",R223)))</formula>
    </cfRule>
  </conditionalFormatting>
  <conditionalFormatting sqref="R247:R251">
    <cfRule type="containsText" dxfId="1683" priority="125" operator="containsText" text="VENCIDO">
      <formula>NOT(ISERROR(SEARCH("VENCIDO",R247)))</formula>
    </cfRule>
    <cfRule type="containsText" dxfId="1682" priority="126" operator="containsText" text="VERDE">
      <formula>NOT(ISERROR(SEARCH("VERDE",R247)))</formula>
    </cfRule>
    <cfRule type="containsText" dxfId="1681" priority="127" stopIfTrue="1" operator="containsText" text="AMARILLO">
      <formula>NOT(ISERROR(SEARCH("AMARILLO",R247)))</formula>
    </cfRule>
    <cfRule type="containsText" dxfId="1680" priority="128" operator="containsText" text="ROJO">
      <formula>NOT(ISERROR(SEARCH("ROJO",R247)))</formula>
    </cfRule>
  </conditionalFormatting>
  <conditionalFormatting sqref="R253:R257">
    <cfRule type="containsText" dxfId="1679" priority="123" operator="containsText" text="ROJO">
      <formula>NOT(ISERROR(SEARCH("ROJO",R253)))</formula>
    </cfRule>
    <cfRule type="containsText" dxfId="1678" priority="121" operator="containsText" text="VERDE">
      <formula>NOT(ISERROR(SEARCH("VERDE",R253)))</formula>
    </cfRule>
    <cfRule type="containsText" dxfId="1677" priority="120" operator="containsText" text="VENCIDO">
      <formula>NOT(ISERROR(SEARCH("VENCIDO",R253)))</formula>
    </cfRule>
    <cfRule type="containsText" dxfId="1676" priority="122" stopIfTrue="1" operator="containsText" text="AMARILLO">
      <formula>NOT(ISERROR(SEARCH("AMARILLO",R253)))</formula>
    </cfRule>
  </conditionalFormatting>
  <conditionalFormatting sqref="R296:R301">
    <cfRule type="containsText" dxfId="1675" priority="105" operator="containsText" text="VERDE">
      <formula>NOT(ISERROR(SEARCH("VERDE",R296)))</formula>
    </cfRule>
    <cfRule type="containsText" dxfId="1674" priority="104" operator="containsText" text="VENCIDO">
      <formula>NOT(ISERROR(SEARCH("VENCIDO",R296)))</formula>
    </cfRule>
    <cfRule type="containsText" dxfId="1673" priority="107" operator="containsText" text="ROJO">
      <formula>NOT(ISERROR(SEARCH("ROJO",R296)))</formula>
    </cfRule>
    <cfRule type="containsText" dxfId="1672" priority="106" stopIfTrue="1" operator="containsText" text="AMARILLO">
      <formula>NOT(ISERROR(SEARCH("AMARILLO",R296)))</formula>
    </cfRule>
  </conditionalFormatting>
  <conditionalFormatting sqref="R352:R357">
    <cfRule type="containsText" dxfId="1671" priority="82" stopIfTrue="1" operator="containsText" text="AMARILLO">
      <formula>NOT(ISERROR(SEARCH("AMARILLO",R352)))</formula>
    </cfRule>
    <cfRule type="containsText" dxfId="1670" priority="80" operator="containsText" text="VENCIDO">
      <formula>NOT(ISERROR(SEARCH("VENCIDO",R352)))</formula>
    </cfRule>
    <cfRule type="containsText" dxfId="1669" priority="81" operator="containsText" text="VERDE">
      <formula>NOT(ISERROR(SEARCH("VERDE",R352)))</formula>
    </cfRule>
    <cfRule type="containsText" dxfId="1668" priority="83" operator="containsText" text="ROJO">
      <formula>NOT(ISERROR(SEARCH("ROJO",R352)))</formula>
    </cfRule>
  </conditionalFormatting>
  <conditionalFormatting sqref="R359:R364">
    <cfRule type="containsText" dxfId="1667" priority="77" operator="containsText" text="ROJO">
      <formula>NOT(ISERROR(SEARCH("ROJO",R359)))</formula>
    </cfRule>
    <cfRule type="containsText" dxfId="1666" priority="76" stopIfTrue="1" operator="containsText" text="AMARILLO">
      <formula>NOT(ISERROR(SEARCH("AMARILLO",R359)))</formula>
    </cfRule>
    <cfRule type="containsText" dxfId="1665" priority="75" operator="containsText" text="VERDE">
      <formula>NOT(ISERROR(SEARCH("VERDE",R359)))</formula>
    </cfRule>
    <cfRule type="containsText" dxfId="1664" priority="74" operator="containsText" text="VENCIDO">
      <formula>NOT(ISERROR(SEARCH("VENCIDO",R359)))</formula>
    </cfRule>
  </conditionalFormatting>
  <conditionalFormatting sqref="R366:R372">
    <cfRule type="containsText" dxfId="1663" priority="73" operator="containsText" text="ROJO">
      <formula>NOT(ISERROR(SEARCH("ROJO",R366)))</formula>
    </cfRule>
    <cfRule type="containsText" dxfId="1662" priority="72" stopIfTrue="1" operator="containsText" text="AMARILLO">
      <formula>NOT(ISERROR(SEARCH("AMARILLO",R366)))</formula>
    </cfRule>
    <cfRule type="containsText" dxfId="1661" priority="71" operator="containsText" text="VERDE">
      <formula>NOT(ISERROR(SEARCH("VERDE",R366)))</formula>
    </cfRule>
    <cfRule type="containsText" dxfId="1660" priority="70" operator="containsText" text="VENCIDO">
      <formula>NOT(ISERROR(SEARCH("VENCIDO",R366)))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200-000000000000}">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topLeftCell="B155" zoomScale="83" zoomScaleNormal="83"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+Febrero!M6</f>
        <v>200</v>
      </c>
      <c r="E6" s="191">
        <v>300</v>
      </c>
      <c r="F6" s="178">
        <v>37</v>
      </c>
      <c r="G6" s="178"/>
      <c r="H6" s="178"/>
      <c r="I6" s="178"/>
      <c r="J6" s="175">
        <f>+F6+G6</f>
        <v>37</v>
      </c>
      <c r="K6" s="168">
        <f>+AO6</f>
        <v>233</v>
      </c>
      <c r="L6" s="164">
        <f>+J6+K6</f>
        <v>270</v>
      </c>
      <c r="M6" s="157">
        <f>+(D6+E6)-(L6)+H6-I6</f>
        <v>230</v>
      </c>
      <c r="N6" s="18">
        <v>230</v>
      </c>
      <c r="O6" s="19" t="s">
        <v>251</v>
      </c>
      <c r="P6" s="19"/>
      <c r="Q6" s="20">
        <v>46357</v>
      </c>
      <c r="R6" s="21" t="str">
        <f ca="1">IF(Q6=0," ",IFERROR(IF(DATEDIF(TODAY(),Q6,"M")&lt;=5,"ROJO",IF(DATEDIF(TODAY(),Q6,"M")&gt;=12,"VERDE",IF(AND(DATEDIF(TODAY(),Q6,"M")&gt;=6,DATEDIF(TODAY(),Q6,"M")&lt;=11),"AMARILLO"))),S6))</f>
        <v>ROJO</v>
      </c>
      <c r="S6" s="21" t="str">
        <f>IF(Q6=0," ",IF(Q6&lt;=$N$5,"VENCIDO","NO VENCIDO"))</f>
        <v>NO VENCIDO</v>
      </c>
      <c r="T6" s="22"/>
      <c r="U6" s="23"/>
      <c r="V6" s="23"/>
      <c r="W6" s="24"/>
      <c r="X6" s="24"/>
      <c r="Y6" s="147">
        <f>+AT6</f>
        <v>0</v>
      </c>
      <c r="Z6" s="25"/>
      <c r="AA6" s="6"/>
      <c r="AB6" s="146">
        <v>95</v>
      </c>
      <c r="AC6" s="146">
        <v>138</v>
      </c>
      <c r="AD6" s="145">
        <f>+AB6+AC6</f>
        <v>233</v>
      </c>
      <c r="AE6" s="130"/>
      <c r="AF6" s="130"/>
      <c r="AG6" s="130"/>
      <c r="AH6" s="130"/>
      <c r="AI6" s="130"/>
      <c r="AJ6" s="130"/>
      <c r="AK6" s="130"/>
      <c r="AL6" s="130"/>
      <c r="AM6" s="130"/>
      <c r="AN6" s="130"/>
      <c r="AO6" s="123">
        <f>SUM(AD6:AN10)</f>
        <v>233</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230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+Febrero!M12</f>
        <v>79</v>
      </c>
      <c r="E12" s="191">
        <v>150</v>
      </c>
      <c r="F12" s="178">
        <v>32</v>
      </c>
      <c r="G12" s="178"/>
      <c r="H12" s="178"/>
      <c r="I12" s="178"/>
      <c r="J12" s="175">
        <f>+F12+G12</f>
        <v>32</v>
      </c>
      <c r="K12" s="168">
        <f>+AO12</f>
        <v>0</v>
      </c>
      <c r="L12" s="164">
        <f>+J12+K12</f>
        <v>32</v>
      </c>
      <c r="M12" s="157">
        <f>+(D12+E12)-(L12)+H12-I12</f>
        <v>197</v>
      </c>
      <c r="N12" s="18">
        <v>197</v>
      </c>
      <c r="O12" s="19" t="s">
        <v>252</v>
      </c>
      <c r="P12" s="19"/>
      <c r="Q12" s="20">
        <v>46784</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197</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+Febrero!M18</f>
        <v>12</v>
      </c>
      <c r="E18" s="191"/>
      <c r="F18" s="178">
        <v>8</v>
      </c>
      <c r="G18" s="178"/>
      <c r="H18" s="178"/>
      <c r="I18" s="178"/>
      <c r="J18" s="175">
        <f>+F18+G18</f>
        <v>8</v>
      </c>
      <c r="K18" s="168">
        <f>+AO18</f>
        <v>0</v>
      </c>
      <c r="L18" s="164">
        <f>+J18+K18</f>
        <v>8</v>
      </c>
      <c r="M18" s="157">
        <f>+(D18+E18)-(L18)+H18-I18</f>
        <v>4</v>
      </c>
      <c r="N18" s="18">
        <v>4</v>
      </c>
      <c r="O18" s="19" t="s">
        <v>234</v>
      </c>
      <c r="P18" s="19"/>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4</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+Febrero!M24</f>
        <v>177</v>
      </c>
      <c r="E24" s="191">
        <v>300</v>
      </c>
      <c r="F24" s="178">
        <v>243</v>
      </c>
      <c r="G24" s="178"/>
      <c r="H24" s="178"/>
      <c r="I24" s="178"/>
      <c r="J24" s="175">
        <f>+F24+G24</f>
        <v>243</v>
      </c>
      <c r="K24" s="168">
        <f>+AO24</f>
        <v>0</v>
      </c>
      <c r="L24" s="164">
        <f>+J24+K24</f>
        <v>243</v>
      </c>
      <c r="M24" s="157">
        <f>+(D24+E24)-(L24)+H24-I24</f>
        <v>234</v>
      </c>
      <c r="N24" s="18">
        <v>234</v>
      </c>
      <c r="O24" s="19" t="s">
        <v>253</v>
      </c>
      <c r="P24" s="19"/>
      <c r="Q24" s="20">
        <v>46784</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234</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+Febrero!M30</f>
        <v>224</v>
      </c>
      <c r="E30" s="191">
        <v>300</v>
      </c>
      <c r="F30" s="178">
        <v>202</v>
      </c>
      <c r="G30" s="178"/>
      <c r="H30" s="178"/>
      <c r="I30" s="178"/>
      <c r="J30" s="175">
        <f>+F30+G30</f>
        <v>202</v>
      </c>
      <c r="K30" s="168">
        <f>+AO30</f>
        <v>0</v>
      </c>
      <c r="L30" s="164">
        <f>+J30+K30</f>
        <v>202</v>
      </c>
      <c r="M30" s="157">
        <f>+(D30+E30)-(L30)+H30-I30</f>
        <v>322</v>
      </c>
      <c r="N30" s="18">
        <v>322</v>
      </c>
      <c r="O30" s="19" t="s">
        <v>254</v>
      </c>
      <c r="P30" s="19"/>
      <c r="Q30" s="20">
        <v>46539</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322</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+Febrero!M36</f>
        <v>3</v>
      </c>
      <c r="E36" s="191"/>
      <c r="F36" s="178"/>
      <c r="G36" s="178"/>
      <c r="H36" s="178"/>
      <c r="I36" s="178"/>
      <c r="J36" s="175">
        <f>+F36+G36</f>
        <v>0</v>
      </c>
      <c r="K36" s="168">
        <f>+AO36</f>
        <v>0</v>
      </c>
      <c r="L36" s="164">
        <f>+J36+K36</f>
        <v>0</v>
      </c>
      <c r="M36" s="157">
        <f>+(D36+E36)-(L36)+H36-I36</f>
        <v>3</v>
      </c>
      <c r="N36" s="18">
        <v>3</v>
      </c>
      <c r="O36" s="19" t="s">
        <v>237</v>
      </c>
      <c r="P36" s="19"/>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+Febrero!M42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+Febrero!M48</f>
        <v>118</v>
      </c>
      <c r="E48" s="191">
        <v>150</v>
      </c>
      <c r="F48" s="178">
        <v>38</v>
      </c>
      <c r="G48" s="178"/>
      <c r="H48" s="178"/>
      <c r="I48" s="178"/>
      <c r="J48" s="175">
        <f>+F48+G48</f>
        <v>38</v>
      </c>
      <c r="K48" s="168">
        <f>+AO48</f>
        <v>43</v>
      </c>
      <c r="L48" s="164">
        <f>+J48+K48</f>
        <v>81</v>
      </c>
      <c r="M48" s="157">
        <f>+(D48+E48)-(L48)+H48-I48</f>
        <v>187</v>
      </c>
      <c r="N48" s="18">
        <v>187</v>
      </c>
      <c r="O48" s="19" t="s">
        <v>238</v>
      </c>
      <c r="P48" s="19"/>
      <c r="Q48" s="20">
        <v>46692</v>
      </c>
      <c r="R48" s="21" t="str">
        <f ca="1">IF(Q48=0," ",IFERROR(IF(DATEDIF(TODAY(),Q48,"M")&lt;=5,"ROJO",IF(DATEDIF(TODAY(),Q48,"M")&gt;=12,"VERDE",IF(AND(DATEDIF(TODAY(),Q48,"M")&gt;=6,DATEDIF(TODAY(),Q48,"M")&lt;=11),"AMARILLO"))),S48))</f>
        <v>VERDE</v>
      </c>
      <c r="S48" s="21" t="str">
        <f>IF(Q48=0," ",IF(Q48&lt;=$N$5,"VENCIDO","NO VENCIDO"))</f>
        <v>NO VENCIDO</v>
      </c>
      <c r="T48" s="22"/>
      <c r="U48" s="23"/>
      <c r="V48" s="23"/>
      <c r="W48" s="24"/>
      <c r="X48" s="24"/>
      <c r="Y48" s="147">
        <f>+AT48</f>
        <v>0</v>
      </c>
      <c r="Z48" s="25"/>
      <c r="AA48" s="6"/>
      <c r="AB48" s="146"/>
      <c r="AC48" s="146">
        <v>43</v>
      </c>
      <c r="AD48" s="145">
        <f>+AB48+AC48</f>
        <v>43</v>
      </c>
      <c r="AE48" s="146"/>
      <c r="AF48" s="146"/>
      <c r="AG48" s="146"/>
      <c r="AH48" s="146"/>
      <c r="AI48" s="146"/>
      <c r="AJ48" s="146"/>
      <c r="AK48" s="146"/>
      <c r="AL48" s="146"/>
      <c r="AM48" s="146"/>
      <c r="AN48" s="146"/>
      <c r="AO48" s="123">
        <f>SUM(AD48:AN52)</f>
        <v>43</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187</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+Febrero!M54</f>
        <v>2</v>
      </c>
      <c r="E54" s="191"/>
      <c r="F54" s="178"/>
      <c r="G54" s="178"/>
      <c r="H54" s="178"/>
      <c r="I54" s="178"/>
      <c r="J54" s="175">
        <f>+F54+G54</f>
        <v>0</v>
      </c>
      <c r="K54" s="168">
        <f>+AO54</f>
        <v>0</v>
      </c>
      <c r="L54" s="164">
        <f>+J54+K54</f>
        <v>0</v>
      </c>
      <c r="M54" s="157">
        <f>+(D54+E54)-(L54)+H54-I54</f>
        <v>2</v>
      </c>
      <c r="N54" s="18">
        <v>2</v>
      </c>
      <c r="O54" s="19" t="s">
        <v>128</v>
      </c>
      <c r="P54" s="19"/>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+Febrero!M60</f>
        <v>219</v>
      </c>
      <c r="E60" s="191">
        <v>50</v>
      </c>
      <c r="F60" s="178">
        <v>86</v>
      </c>
      <c r="G60" s="178"/>
      <c r="H60" s="178"/>
      <c r="I60" s="178"/>
      <c r="J60" s="175">
        <f>+F60+G60</f>
        <v>86</v>
      </c>
      <c r="K60" s="168">
        <f>+AO60</f>
        <v>0</v>
      </c>
      <c r="L60" s="164">
        <f>+J60+K60</f>
        <v>86</v>
      </c>
      <c r="M60" s="157">
        <f>+(D60+E60)-(L60)+H60-I60</f>
        <v>183</v>
      </c>
      <c r="N60" s="18">
        <v>183</v>
      </c>
      <c r="O60" s="19" t="s">
        <v>255</v>
      </c>
      <c r="P60" s="19"/>
      <c r="Q60" s="20">
        <v>46447</v>
      </c>
      <c r="R60" s="21" t="str">
        <f ca="1">IF(Q60=0," ",IFERROR(IF(DATEDIF(TODAY(),Q60,"M")&lt;=5,"ROJO",IF(DATEDIF(TODAY(),Q60,"M")&gt;=12,"VERDE",IF(AND(DATEDIF(TODAY(),Q60,"M")&gt;=6,DATEDIF(TODAY(),Q60,"M")&lt;=11),"AMARILLO"))),S60))</f>
        <v>ROJO</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183</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+Febrero!M66</f>
        <v>263</v>
      </c>
      <c r="E66" s="191">
        <v>30</v>
      </c>
      <c r="F66" s="178">
        <v>139</v>
      </c>
      <c r="G66" s="178"/>
      <c r="H66" s="178"/>
      <c r="I66" s="178"/>
      <c r="J66" s="175">
        <f>+F66+G66</f>
        <v>139</v>
      </c>
      <c r="K66" s="168">
        <f>+AO66</f>
        <v>0</v>
      </c>
      <c r="L66" s="164">
        <f>+J66+K66</f>
        <v>139</v>
      </c>
      <c r="M66" s="157">
        <f>+(D66+E66)-(L66)+H66-I66</f>
        <v>154</v>
      </c>
      <c r="N66" s="18">
        <v>154</v>
      </c>
      <c r="O66" s="19" t="s">
        <v>256</v>
      </c>
      <c r="P66" s="19"/>
      <c r="Q66" s="20">
        <v>46508</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154</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+Febrero!M72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+Febrero!M78</f>
        <v>347</v>
      </c>
      <c r="E78" s="191"/>
      <c r="F78" s="178">
        <v>106</v>
      </c>
      <c r="G78" s="178"/>
      <c r="H78" s="178"/>
      <c r="I78" s="178"/>
      <c r="J78" s="175">
        <f>+F78+G78</f>
        <v>106</v>
      </c>
      <c r="K78" s="168">
        <f>+AO78</f>
        <v>0</v>
      </c>
      <c r="L78" s="164">
        <f>+J78+K78</f>
        <v>106</v>
      </c>
      <c r="M78" s="157">
        <f>+(D78+E78)-(L78)+H78-I78</f>
        <v>241</v>
      </c>
      <c r="N78" s="18">
        <v>241</v>
      </c>
      <c r="O78" s="19" t="s">
        <v>135</v>
      </c>
      <c r="P78" s="19"/>
      <c r="Q78" s="20">
        <v>46266</v>
      </c>
      <c r="R78" s="21" t="str">
        <f ca="1">IF(Q78=0," ",IFERROR(IF(DATEDIF(TODAY(),Q78,"M")&lt;=5,"ROJO",IF(DATEDIF(TODAY(),Q78,"M")&gt;=12,"VERDE",IF(AND(DATEDIF(TODAY(),Q78,"M")&gt;=6,DATEDIF(TODAY(),Q78,"M")&lt;=11),"AMARILLO"))),S78))</f>
        <v>NO VENCIDO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241</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+Febrero!M84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+Febrero!M90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+Febrero!M96</f>
        <v>19</v>
      </c>
      <c r="E96" s="191"/>
      <c r="F96" s="178">
        <v>19</v>
      </c>
      <c r="G96" s="178"/>
      <c r="H96" s="178"/>
      <c r="I96" s="178"/>
      <c r="J96" s="175">
        <f>+F96+G96</f>
        <v>19</v>
      </c>
      <c r="K96" s="168">
        <f>+AO96</f>
        <v>0</v>
      </c>
      <c r="L96" s="164">
        <f>+J96+K96</f>
        <v>19</v>
      </c>
      <c r="M96" s="157">
        <f>+(D96+E96)-(L96)+H96-I96</f>
        <v>0</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+Febrero!M102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+Febrero!M108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+Febrero!M114</f>
        <v>230</v>
      </c>
      <c r="E114" s="191">
        <v>300</v>
      </c>
      <c r="F114" s="178">
        <v>79</v>
      </c>
      <c r="G114" s="178"/>
      <c r="H114" s="178"/>
      <c r="I114" s="178"/>
      <c r="J114" s="175">
        <f>+F114+G114</f>
        <v>79</v>
      </c>
      <c r="K114" s="168">
        <f>+AO114</f>
        <v>271</v>
      </c>
      <c r="L114" s="164">
        <f>+J114+K114</f>
        <v>350</v>
      </c>
      <c r="M114" s="157">
        <f>+(D114+E114)-(L114)+H114-I114</f>
        <v>180</v>
      </c>
      <c r="N114" s="18">
        <v>180</v>
      </c>
      <c r="O114" s="19" t="s">
        <v>257</v>
      </c>
      <c r="P114" s="19"/>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120</v>
      </c>
      <c r="AC114" s="146">
        <v>151</v>
      </c>
      <c r="AD114" s="145">
        <f>+AB114+AC114</f>
        <v>271</v>
      </c>
      <c r="AE114" s="146"/>
      <c r="AF114" s="146"/>
      <c r="AG114" s="146"/>
      <c r="AH114" s="146"/>
      <c r="AI114" s="146"/>
      <c r="AJ114" s="146"/>
      <c r="AK114" s="146"/>
      <c r="AL114" s="146"/>
      <c r="AM114" s="146"/>
      <c r="AN114" s="146"/>
      <c r="AO114" s="123">
        <f>SUM(AD114:AN118)</f>
        <v>271</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180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+Febrero!M120</f>
        <v>225</v>
      </c>
      <c r="E120" s="191">
        <v>100</v>
      </c>
      <c r="F120" s="178">
        <v>35</v>
      </c>
      <c r="G120" s="178"/>
      <c r="H120" s="178"/>
      <c r="I120" s="178"/>
      <c r="J120" s="175">
        <f>+F120+G120</f>
        <v>35</v>
      </c>
      <c r="K120" s="168">
        <f>+AO120</f>
        <v>0</v>
      </c>
      <c r="L120" s="164">
        <f>+J120+K120</f>
        <v>35</v>
      </c>
      <c r="M120" s="157">
        <f>+(D120+E120)-(L120)+H120-I120</f>
        <v>290</v>
      </c>
      <c r="N120" s="18">
        <v>290</v>
      </c>
      <c r="O120" s="19" t="s">
        <v>144</v>
      </c>
      <c r="P120" s="19"/>
      <c r="Q120" s="20">
        <v>46661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290</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+Febrero!M126</f>
        <v>193</v>
      </c>
      <c r="E126" s="191">
        <v>200</v>
      </c>
      <c r="F126" s="178">
        <v>73</v>
      </c>
      <c r="G126" s="178"/>
      <c r="H126" s="178"/>
      <c r="I126" s="178"/>
      <c r="J126" s="175">
        <f>+F126+G126</f>
        <v>73</v>
      </c>
      <c r="K126" s="168">
        <f>+AO126</f>
        <v>0</v>
      </c>
      <c r="L126" s="164">
        <f>+J126+K126</f>
        <v>73</v>
      </c>
      <c r="M126" s="157">
        <f>+(D126+E126)-(L126)+H126-I126</f>
        <v>320</v>
      </c>
      <c r="N126" s="18">
        <v>320</v>
      </c>
      <c r="O126" s="19" t="s">
        <v>146</v>
      </c>
      <c r="P126" s="19"/>
      <c r="Q126" s="20">
        <v>46539</v>
      </c>
      <c r="R126" s="21" t="str">
        <f ca="1">IF(Q126=0," ",IFERROR(IF(DATEDIF(TODAY(),Q126,"M")&lt;=5,"ROJO",IF(DATEDIF(TODAY(),Q126,"M")&gt;=12,"VERDE",IF(AND(DATEDIF(TODAY(),Q126,"M")&gt;=6,DATEDIF(TODAY(),Q126,"M")&lt;=11),"AMARILLO"))),S126))</f>
        <v>AMARILLO</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320</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+Febrero!M132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+Febrero!M138</f>
        <v>105</v>
      </c>
      <c r="E138" s="191">
        <v>150</v>
      </c>
      <c r="F138" s="178">
        <v>75</v>
      </c>
      <c r="G138" s="178"/>
      <c r="H138" s="178"/>
      <c r="I138" s="178"/>
      <c r="J138" s="175">
        <f>+F138+G138</f>
        <v>75</v>
      </c>
      <c r="K138" s="168">
        <f>+AO138</f>
        <v>28</v>
      </c>
      <c r="L138" s="164">
        <f>+J138+K138</f>
        <v>103</v>
      </c>
      <c r="M138" s="157">
        <f>+(D138+E138)-(L138)+H138-I138</f>
        <v>152</v>
      </c>
      <c r="N138" s="18">
        <v>152</v>
      </c>
      <c r="O138" s="19" t="s">
        <v>258</v>
      </c>
      <c r="P138" s="19"/>
      <c r="Q138" s="20">
        <v>46447</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c r="AC138" s="146">
        <v>28</v>
      </c>
      <c r="AD138" s="145">
        <f>+AB138+AC138</f>
        <v>28</v>
      </c>
      <c r="AE138" s="146"/>
      <c r="AF138" s="146"/>
      <c r="AG138" s="146"/>
      <c r="AH138" s="146"/>
      <c r="AI138" s="146"/>
      <c r="AJ138" s="146"/>
      <c r="AK138" s="146"/>
      <c r="AL138" s="146"/>
      <c r="AM138" s="146"/>
      <c r="AN138" s="146"/>
      <c r="AO138" s="123">
        <f>SUM(AD138:AN142)</f>
        <v>28</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152</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+Febrero!M144</f>
        <v>216</v>
      </c>
      <c r="E144" s="191"/>
      <c r="F144" s="178">
        <v>23</v>
      </c>
      <c r="G144" s="178"/>
      <c r="H144" s="178"/>
      <c r="I144" s="178"/>
      <c r="J144" s="175">
        <f>+F144+G144</f>
        <v>23</v>
      </c>
      <c r="K144" s="168">
        <f>+AO144</f>
        <v>0</v>
      </c>
      <c r="L144" s="164">
        <f>+J144+K144</f>
        <v>23</v>
      </c>
      <c r="M144" s="157">
        <f>+(D144+E144)-(L144)+H144-I144</f>
        <v>193</v>
      </c>
      <c r="N144" s="18">
        <v>193</v>
      </c>
      <c r="O144" s="19" t="s">
        <v>151</v>
      </c>
      <c r="P144" s="19"/>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193</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+Febrero!M150</f>
        <v>0</v>
      </c>
      <c r="E150" s="194"/>
      <c r="F150" s="178"/>
      <c r="G150" s="178"/>
      <c r="H150" s="178"/>
      <c r="I150" s="178"/>
      <c r="J150" s="175">
        <f>+F150+G150</f>
        <v>0</v>
      </c>
      <c r="K150" s="168">
        <f>+AO150</f>
        <v>0</v>
      </c>
      <c r="L150" s="164">
        <f>+J150+K150</f>
        <v>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+Febrero!D156</f>
        <v>90</v>
      </c>
      <c r="E156" s="194"/>
      <c r="F156" s="178"/>
      <c r="G156" s="178"/>
      <c r="H156" s="178"/>
      <c r="I156" s="178"/>
      <c r="J156" s="175">
        <f>+F156+G156</f>
        <v>0</v>
      </c>
      <c r="K156" s="168">
        <f>+AO156</f>
        <v>0</v>
      </c>
      <c r="L156" s="164">
        <f>+J156+K156</f>
        <v>0</v>
      </c>
      <c r="M156" s="157">
        <f>+(D156+E156)-(L156)+H156-I156</f>
        <v>90</v>
      </c>
      <c r="N156" s="18"/>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0</v>
      </c>
      <c r="N161" s="33">
        <f>SUM(N156:N160)</f>
        <v>0</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+Febrero!D162</f>
        <v>60</v>
      </c>
      <c r="E162" s="191">
        <v>50</v>
      </c>
      <c r="F162" s="178">
        <v>19</v>
      </c>
      <c r="G162" s="178"/>
      <c r="H162" s="178"/>
      <c r="I162" s="178"/>
      <c r="J162" s="175">
        <f>+F162+G162</f>
        <v>19</v>
      </c>
      <c r="K162" s="168">
        <f>+AO162</f>
        <v>0</v>
      </c>
      <c r="L162" s="164">
        <f>+J162+K162</f>
        <v>19</v>
      </c>
      <c r="M162" s="157">
        <f>+(D162+E162)-(L162)+H162-I162</f>
        <v>91</v>
      </c>
      <c r="N162" s="18">
        <v>41</v>
      </c>
      <c r="O162" s="19" t="s">
        <v>162</v>
      </c>
      <c r="P162" s="19"/>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41</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+Febrero!D168</f>
        <v>215</v>
      </c>
      <c r="E168" s="191">
        <v>50</v>
      </c>
      <c r="F168" s="178">
        <v>26</v>
      </c>
      <c r="G168" s="178"/>
      <c r="H168" s="178"/>
      <c r="I168" s="178"/>
      <c r="J168" s="175">
        <f>+F168+G168</f>
        <v>26</v>
      </c>
      <c r="K168" s="168">
        <f>+AO168</f>
        <v>0</v>
      </c>
      <c r="L168" s="164">
        <f>+J168+K168</f>
        <v>26</v>
      </c>
      <c r="M168" s="157">
        <f>+(D168+E168)-(L168)+H168-I168</f>
        <v>239</v>
      </c>
      <c r="N168" s="18">
        <v>239</v>
      </c>
      <c r="O168" s="19" t="s">
        <v>244</v>
      </c>
      <c r="P168" s="19"/>
      <c r="Q168" s="20" t="s">
        <v>245</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239</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+Febrero!D174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+Febrero!D180</f>
        <v>6</v>
      </c>
      <c r="E180" s="191"/>
      <c r="F180" s="178"/>
      <c r="G180" s="178"/>
      <c r="H180" s="178"/>
      <c r="I180" s="178"/>
      <c r="J180" s="175">
        <f>+F180+G180</f>
        <v>0</v>
      </c>
      <c r="K180" s="168">
        <f>+AO180</f>
        <v>0</v>
      </c>
      <c r="L180" s="164">
        <f>+J180+K180</f>
        <v>0</v>
      </c>
      <c r="M180" s="157">
        <f>+(D180+E180)-(L180)+H180-I180</f>
        <v>6</v>
      </c>
      <c r="N180" s="18">
        <v>6</v>
      </c>
      <c r="O180" s="19" t="s">
        <v>169</v>
      </c>
      <c r="P180" s="19"/>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+Febrero!D186</f>
        <v>8</v>
      </c>
      <c r="E186" s="191"/>
      <c r="F186" s="178"/>
      <c r="G186" s="178"/>
      <c r="H186" s="178"/>
      <c r="I186" s="178"/>
      <c r="J186" s="175">
        <f>+F186+G186</f>
        <v>0</v>
      </c>
      <c r="K186" s="168">
        <f>+AO186</f>
        <v>0</v>
      </c>
      <c r="L186" s="164">
        <f>+J186+K186</f>
        <v>0</v>
      </c>
      <c r="M186" s="157">
        <f>+(D186+E186)-(L186)+H186-I186</f>
        <v>8</v>
      </c>
      <c r="N186" s="18">
        <v>8</v>
      </c>
      <c r="O186" s="19" t="s">
        <v>167</v>
      </c>
      <c r="P186" s="19"/>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+Febrero!D192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+Febrero!D198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+Febrero!D204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+Febrero!D210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+Febrero!D216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+Febrero!M223</f>
        <v>200</v>
      </c>
      <c r="E223" s="191">
        <v>300</v>
      </c>
      <c r="F223" s="178">
        <v>37</v>
      </c>
      <c r="G223" s="178"/>
      <c r="H223" s="178"/>
      <c r="I223" s="178"/>
      <c r="J223" s="175">
        <f>+F223+G223</f>
        <v>37</v>
      </c>
      <c r="K223" s="168">
        <f>+AO223</f>
        <v>233</v>
      </c>
      <c r="L223" s="164">
        <f>+J223+K223</f>
        <v>270</v>
      </c>
      <c r="M223" s="157">
        <f>+(D223+E223)-(L223)+H223-I223</f>
        <v>230</v>
      </c>
      <c r="N223" s="18">
        <v>230</v>
      </c>
      <c r="O223" s="19" t="s">
        <v>177</v>
      </c>
      <c r="P223" s="19"/>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95</v>
      </c>
      <c r="AC223" s="146">
        <v>138</v>
      </c>
      <c r="AD223" s="145">
        <f>+AB223+AC223</f>
        <v>233</v>
      </c>
      <c r="AE223" s="130"/>
      <c r="AF223" s="130"/>
      <c r="AG223" s="130"/>
      <c r="AH223" s="130"/>
      <c r="AI223" s="130"/>
      <c r="AJ223" s="130"/>
      <c r="AK223" s="130"/>
      <c r="AL223" s="130"/>
      <c r="AM223" s="130"/>
      <c r="AN223" s="130"/>
      <c r="AO223" s="123">
        <f>SUM(AD223:AN227)</f>
        <v>233</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230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+Febrero!M229</f>
        <v>347</v>
      </c>
      <c r="E229" s="191"/>
      <c r="F229" s="178">
        <v>106</v>
      </c>
      <c r="G229" s="178"/>
      <c r="H229" s="178"/>
      <c r="I229" s="178"/>
      <c r="J229" s="175">
        <f>+F229+G229</f>
        <v>106</v>
      </c>
      <c r="K229" s="168">
        <f>+AO229</f>
        <v>0</v>
      </c>
      <c r="L229" s="164">
        <f>+J229+K229</f>
        <v>106</v>
      </c>
      <c r="M229" s="157">
        <f>+(D229+E229)-(L229)+H229-I229</f>
        <v>241</v>
      </c>
      <c r="N229" s="18">
        <v>241</v>
      </c>
      <c r="O229" s="19" t="s">
        <v>246</v>
      </c>
      <c r="P229" s="19"/>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241</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+Febrero!M235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+Febrero!M241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+Febrero!M247</f>
        <v>19</v>
      </c>
      <c r="E247" s="191"/>
      <c r="F247" s="178">
        <v>19</v>
      </c>
      <c r="G247" s="178"/>
      <c r="H247" s="178"/>
      <c r="I247" s="178"/>
      <c r="J247" s="175">
        <f>+F247+G247</f>
        <v>19</v>
      </c>
      <c r="K247" s="168">
        <f>+AO247</f>
        <v>0</v>
      </c>
      <c r="L247" s="164">
        <f>+J247+K247</f>
        <v>19</v>
      </c>
      <c r="M247" s="157">
        <f>+(D247+E247)-(L247)+H247-I247</f>
        <v>0</v>
      </c>
      <c r="N247" s="18"/>
      <c r="O247" s="19"/>
      <c r="P247" s="19"/>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+Febrero!M253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+Febrero!M259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+Febrero!M265</f>
        <v>230</v>
      </c>
      <c r="E265" s="191">
        <v>300</v>
      </c>
      <c r="F265" s="178">
        <v>79</v>
      </c>
      <c r="G265" s="178"/>
      <c r="H265" s="178"/>
      <c r="I265" s="178"/>
      <c r="J265" s="175">
        <f>+F265+G265</f>
        <v>79</v>
      </c>
      <c r="K265" s="168">
        <f>+AO265</f>
        <v>271</v>
      </c>
      <c r="L265" s="164">
        <f>+J265+K265</f>
        <v>350</v>
      </c>
      <c r="M265" s="157">
        <f>+(D265+E265)-(L265)+H265-I265</f>
        <v>180</v>
      </c>
      <c r="N265" s="18">
        <v>180</v>
      </c>
      <c r="O265" s="19" t="s">
        <v>186</v>
      </c>
      <c r="P265" s="19"/>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120</v>
      </c>
      <c r="AC265" s="146">
        <v>151</v>
      </c>
      <c r="AD265" s="145">
        <f>+AB265+AC265</f>
        <v>271</v>
      </c>
      <c r="AE265" s="146"/>
      <c r="AF265" s="146"/>
      <c r="AG265" s="146"/>
      <c r="AH265" s="146"/>
      <c r="AI265" s="146"/>
      <c r="AJ265" s="146"/>
      <c r="AK265" s="146"/>
      <c r="AL265" s="146"/>
      <c r="AM265" s="146"/>
      <c r="AN265" s="146"/>
      <c r="AO265" s="123">
        <f>SUM(AD265:AN269)</f>
        <v>271</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180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+Febrero!M271</f>
        <v>193</v>
      </c>
      <c r="E271" s="191">
        <v>200</v>
      </c>
      <c r="F271" s="178">
        <v>73</v>
      </c>
      <c r="G271" s="178"/>
      <c r="H271" s="178"/>
      <c r="I271" s="178"/>
      <c r="J271" s="175">
        <f>+F271+G271</f>
        <v>73</v>
      </c>
      <c r="K271" s="168">
        <f>+AO271</f>
        <v>0</v>
      </c>
      <c r="L271" s="164">
        <f>+J271+K271</f>
        <v>73</v>
      </c>
      <c r="M271" s="157">
        <f>+(D271+E271)-(L271)+H271-I271</f>
        <v>320</v>
      </c>
      <c r="N271" s="18">
        <v>320</v>
      </c>
      <c r="O271" s="19" t="s">
        <v>188</v>
      </c>
      <c r="P271" s="19"/>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320</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+Febrero!M277</f>
        <v>59</v>
      </c>
      <c r="E277" s="191">
        <v>50</v>
      </c>
      <c r="F277" s="178">
        <v>19</v>
      </c>
      <c r="G277" s="178"/>
      <c r="H277" s="178"/>
      <c r="I277" s="178"/>
      <c r="J277" s="175">
        <f>+F277+G277</f>
        <v>19</v>
      </c>
      <c r="K277" s="168">
        <f>+AO277</f>
        <v>0</v>
      </c>
      <c r="L277" s="164">
        <f>+J277+K277</f>
        <v>19</v>
      </c>
      <c r="M277" s="157">
        <f>+(D277+E277)-(L277)+H277-I277</f>
        <v>90</v>
      </c>
      <c r="N277" s="18">
        <v>13</v>
      </c>
      <c r="O277" s="19" t="s">
        <v>162</v>
      </c>
      <c r="P277" s="19"/>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13</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+Febrero!M283</f>
        <v>8</v>
      </c>
      <c r="E283" s="191"/>
      <c r="F283" s="178"/>
      <c r="G283" s="178"/>
      <c r="H283" s="178"/>
      <c r="I283" s="178"/>
      <c r="J283" s="175">
        <f>+F283+G283</f>
        <v>0</v>
      </c>
      <c r="K283" s="168">
        <f>+AO283</f>
        <v>0</v>
      </c>
      <c r="L283" s="164">
        <f>+J283+K283</f>
        <v>0</v>
      </c>
      <c r="M283" s="157">
        <f>+(D283+E283)-(L283)+H283-I283</f>
        <v>8</v>
      </c>
      <c r="N283" s="18">
        <v>8</v>
      </c>
      <c r="O283" s="19" t="s">
        <v>169</v>
      </c>
      <c r="P283" s="19"/>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+Febrero!M289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+Febrero!M296</f>
        <v>833</v>
      </c>
      <c r="E296" s="191"/>
      <c r="F296" s="178">
        <v>125</v>
      </c>
      <c r="G296" s="178"/>
      <c r="H296" s="178"/>
      <c r="I296" s="178"/>
      <c r="J296" s="175">
        <f>+F296+G296</f>
        <v>125</v>
      </c>
      <c r="K296" s="168">
        <f>+AO296</f>
        <v>0</v>
      </c>
      <c r="L296" s="164">
        <f>+J296+K296</f>
        <v>125</v>
      </c>
      <c r="M296" s="157">
        <f>+(D296+E296)-L296+H296-I296</f>
        <v>708</v>
      </c>
      <c r="N296" s="18">
        <v>708</v>
      </c>
      <c r="O296" s="19" t="s">
        <v>259</v>
      </c>
      <c r="P296" s="19"/>
      <c r="Q296" s="20">
        <v>46600</v>
      </c>
      <c r="R296" s="21" t="str">
        <f ca="1">IF(Q296=0," ",IFERROR(IF(DATEDIF(TODAY(),Q296,"M")&lt;=5,"ROJO",IF(DATEDIF(TODAY(),Q296,"M")&gt;=12,"VERDE",IF(AND(DATEDIF(TODAY(),Q296,"M")&gt;=6,DATEDIF(TODAY(),Q296,"M")&lt;=11),"AMARILLO"))),S296))</f>
        <v>AMARILLO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708</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+Febrero!M303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+Febrero!M310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+Febrero!M317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+Febrero!M324</f>
        <v>665</v>
      </c>
      <c r="E324" s="191">
        <v>300</v>
      </c>
      <c r="F324" s="178">
        <v>715</v>
      </c>
      <c r="G324" s="178"/>
      <c r="H324" s="178"/>
      <c r="I324" s="178"/>
      <c r="J324" s="175">
        <f>+F324+G324</f>
        <v>715</v>
      </c>
      <c r="K324" s="168">
        <f>+AO324</f>
        <v>0</v>
      </c>
      <c r="L324" s="164">
        <f>+J324+K324</f>
        <v>715</v>
      </c>
      <c r="M324" s="157">
        <f>+(D324+E324)-L324+H324-I324</f>
        <v>250</v>
      </c>
      <c r="N324" s="18">
        <v>250</v>
      </c>
      <c r="O324" s="19" t="s">
        <v>248</v>
      </c>
      <c r="P324" s="19"/>
      <c r="Q324" s="20">
        <v>47523</v>
      </c>
      <c r="R324" s="21" t="str">
        <f ca="1">IF(Q324=0," ",IFERROR(IF(DATEDIF(TODAY(),Q324,"M")&lt;=5,"ROJO",IF(DATEDIF(TODAY(),Q324,"M")&gt;=12,"VERDE",IF(AND(DATEDIF(TODAY(),Q324,"M")&gt;=6,DATEDIF(TODAY(),Q324,"M")&lt;=11),"AMARILLO"))),S324))</f>
        <v>VERDE</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250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+Febrero!M331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+Febrero!M338</f>
        <v>681</v>
      </c>
      <c r="E338" s="191">
        <v>500</v>
      </c>
      <c r="F338" s="178">
        <v>277</v>
      </c>
      <c r="G338" s="178"/>
      <c r="H338" s="178"/>
      <c r="I338" s="178"/>
      <c r="J338" s="175">
        <f>+F338+G338</f>
        <v>277</v>
      </c>
      <c r="K338" s="168">
        <f>+AO338</f>
        <v>0</v>
      </c>
      <c r="L338" s="164">
        <f>+J338+K338</f>
        <v>277</v>
      </c>
      <c r="M338" s="157">
        <f>+(D338+E338)-L338+H338-I338</f>
        <v>904</v>
      </c>
      <c r="N338" s="18">
        <v>904</v>
      </c>
      <c r="O338" s="19" t="s">
        <v>249</v>
      </c>
      <c r="P338" s="19"/>
      <c r="Q338" s="20">
        <v>47523</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904</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+Febrero!M345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+Febrero!M352</f>
        <v>897</v>
      </c>
      <c r="E352" s="191"/>
      <c r="F352" s="178">
        <v>37</v>
      </c>
      <c r="G352" s="178"/>
      <c r="H352" s="178"/>
      <c r="I352" s="178"/>
      <c r="J352" s="175">
        <f>+F352+G352</f>
        <v>37</v>
      </c>
      <c r="K352" s="168">
        <f>+AO352</f>
        <v>0</v>
      </c>
      <c r="L352" s="164">
        <f>+J352+K352</f>
        <v>37</v>
      </c>
      <c r="M352" s="157">
        <f>+(D352+E352)-L352+H352-I352</f>
        <v>860</v>
      </c>
      <c r="N352" s="18">
        <v>860</v>
      </c>
      <c r="O352" s="19" t="s">
        <v>250</v>
      </c>
      <c r="P352" s="19"/>
      <c r="Q352" s="20">
        <v>46419</v>
      </c>
      <c r="R352" s="21" t="str">
        <f ca="1">IF(Q352=0," ",IFERROR(IF(DATEDIF(TODAY(),Q352,"M")&lt;=5,"ROJO",IF(DATEDIF(TODAY(),Q352,"M")&gt;=12,"VERDE",IF(AND(DATEDIF(TODAY(),Q352,"M")&gt;=6,DATEDIF(TODAY(),Q352,"M")&lt;=11),"AMARILLO"))),S352))</f>
        <v>ROJO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860</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+Febrero!M359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+Febrero!M366</f>
        <v>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+Febrero!M367</f>
        <v>27</v>
      </c>
      <c r="E367" s="59"/>
      <c r="F367" s="60"/>
      <c r="G367" s="60"/>
      <c r="H367" s="30"/>
      <c r="I367" s="30"/>
      <c r="J367" s="31">
        <f t="shared" si="3"/>
        <v>0</v>
      </c>
      <c r="K367" s="61">
        <f t="shared" si="4"/>
        <v>0</v>
      </c>
      <c r="L367" s="62">
        <f t="shared" si="5"/>
        <v>0</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+Febrero!M368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+Febrero!M369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+Febrero!M370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+Febrero!M371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+Febrero!M372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+Febrero!M378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+Febrero!M379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+Febrero!M380</f>
        <v>17</v>
      </c>
      <c r="E380" s="59"/>
      <c r="F380" s="72">
        <v>17</v>
      </c>
      <c r="G380" s="72"/>
      <c r="H380" s="73"/>
      <c r="I380" s="73"/>
      <c r="J380" s="31">
        <f>SUM(F380,G380)</f>
        <v>17</v>
      </c>
      <c r="K380" s="61">
        <f>+AQ380</f>
        <v>0</v>
      </c>
      <c r="L380" s="62">
        <f>+J380+K380</f>
        <v>17</v>
      </c>
      <c r="M380" s="63">
        <f>+(D380+E380)-(L380)+H380-I380</f>
        <v>0</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supCYnh/5HBh2y7nGMFOMXEIAGdGOYVrJaFCuMEQep4GDaKHzuuwNrqlCCXMHcCVHTsY69O/+3Cd3H/Zoctcuw==" saltValue="VEu31C5zS25H7B8Xa0S0/w=="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659" priority="16" stopIfTrue="1" operator="lessThan">
      <formula>0</formula>
    </cfRule>
  </conditionalFormatting>
  <conditionalFormatting sqref="D161">
    <cfRule type="cellIs" dxfId="1658" priority="17" stopIfTrue="1" operator="lessThan">
      <formula>0</formula>
    </cfRule>
  </conditionalFormatting>
  <conditionalFormatting sqref="M6:M10">
    <cfRule type="cellIs" dxfId="1657" priority="69" stopIfTrue="1" operator="lessThan">
      <formula>0</formula>
    </cfRule>
  </conditionalFormatting>
  <conditionalFormatting sqref="M11">
    <cfRule type="containsText" dxfId="1656" priority="225" operator="containsText" text="Falso">
      <formula>NOT(ISERROR(SEARCH("Falso",M11)))</formula>
    </cfRule>
  </conditionalFormatting>
  <conditionalFormatting sqref="M12:M16">
    <cfRule type="cellIs" dxfId="1655" priority="67" stopIfTrue="1" operator="lessThan">
      <formula>0</formula>
    </cfRule>
  </conditionalFormatting>
  <conditionalFormatting sqref="M17">
    <cfRule type="containsText" dxfId="1654" priority="224" operator="containsText" text="Falso">
      <formula>NOT(ISERROR(SEARCH("Falso",M17)))</formula>
    </cfRule>
  </conditionalFormatting>
  <conditionalFormatting sqref="M18:M22">
    <cfRule type="cellIs" dxfId="1653" priority="66" stopIfTrue="1" operator="lessThan">
      <formula>0</formula>
    </cfRule>
  </conditionalFormatting>
  <conditionalFormatting sqref="M23">
    <cfRule type="containsText" dxfId="1652" priority="215" operator="containsText" text="Falso">
      <formula>NOT(ISERROR(SEARCH("Falso",M23)))</formula>
    </cfRule>
  </conditionalFormatting>
  <conditionalFormatting sqref="M24:M28">
    <cfRule type="cellIs" dxfId="1651" priority="65" stopIfTrue="1" operator="lessThan">
      <formula>0</formula>
    </cfRule>
  </conditionalFormatting>
  <conditionalFormatting sqref="M29">
    <cfRule type="containsText" dxfId="1650" priority="214" operator="containsText" text="Falso">
      <formula>NOT(ISERROR(SEARCH("Falso",M29)))</formula>
    </cfRule>
  </conditionalFormatting>
  <conditionalFormatting sqref="M30:M34">
    <cfRule type="cellIs" dxfId="1649" priority="64" stopIfTrue="1" operator="lessThan">
      <formula>0</formula>
    </cfRule>
  </conditionalFormatting>
  <conditionalFormatting sqref="M35">
    <cfRule type="containsText" dxfId="1648" priority="205" operator="containsText" text="Falso">
      <formula>NOT(ISERROR(SEARCH("Falso",M35)))</formula>
    </cfRule>
  </conditionalFormatting>
  <conditionalFormatting sqref="M36:M40">
    <cfRule type="cellIs" dxfId="1647" priority="63" stopIfTrue="1" operator="lessThan">
      <formula>0</formula>
    </cfRule>
  </conditionalFormatting>
  <conditionalFormatting sqref="M41">
    <cfRule type="containsText" dxfId="1646" priority="204" operator="containsText" text="Falso">
      <formula>NOT(ISERROR(SEARCH("Falso",M41)))</formula>
    </cfRule>
  </conditionalFormatting>
  <conditionalFormatting sqref="M42:M46">
    <cfRule type="cellIs" dxfId="1645" priority="62" stopIfTrue="1" operator="lessThan">
      <formula>0</formula>
    </cfRule>
  </conditionalFormatting>
  <conditionalFormatting sqref="M47">
    <cfRule type="containsText" dxfId="1644" priority="195" operator="containsText" text="Falso">
      <formula>NOT(ISERROR(SEARCH("Falso",M47)))</formula>
    </cfRule>
  </conditionalFormatting>
  <conditionalFormatting sqref="M48:M52">
    <cfRule type="cellIs" dxfId="1643" priority="61" stopIfTrue="1" operator="lessThan">
      <formula>0</formula>
    </cfRule>
  </conditionalFormatting>
  <conditionalFormatting sqref="M54:M58">
    <cfRule type="cellIs" dxfId="1642" priority="60" stopIfTrue="1" operator="lessThan">
      <formula>0</formula>
    </cfRule>
  </conditionalFormatting>
  <conditionalFormatting sqref="M60:M64">
    <cfRule type="cellIs" dxfId="1641" priority="59" stopIfTrue="1" operator="lessThan">
      <formula>0</formula>
    </cfRule>
  </conditionalFormatting>
  <conditionalFormatting sqref="M66:M70">
    <cfRule type="cellIs" dxfId="1640" priority="58" stopIfTrue="1" operator="lessThan">
      <formula>0</formula>
    </cfRule>
  </conditionalFormatting>
  <conditionalFormatting sqref="M72:M76">
    <cfRule type="cellIs" dxfId="1639" priority="57" stopIfTrue="1" operator="lessThan">
      <formula>0</formula>
    </cfRule>
  </conditionalFormatting>
  <conditionalFormatting sqref="M78:M82">
    <cfRule type="cellIs" dxfId="1638" priority="56" stopIfTrue="1" operator="lessThan">
      <formula>0</formula>
    </cfRule>
  </conditionalFormatting>
  <conditionalFormatting sqref="M84:M88">
    <cfRule type="cellIs" dxfId="1637" priority="55" stopIfTrue="1" operator="lessThan">
      <formula>0</formula>
    </cfRule>
  </conditionalFormatting>
  <conditionalFormatting sqref="M90:M94">
    <cfRule type="cellIs" dxfId="1636" priority="54" stopIfTrue="1" operator="lessThan">
      <formula>0</formula>
    </cfRule>
  </conditionalFormatting>
  <conditionalFormatting sqref="M96:M100">
    <cfRule type="cellIs" dxfId="1635" priority="53" stopIfTrue="1" operator="lessThan">
      <formula>0</formula>
    </cfRule>
  </conditionalFormatting>
  <conditionalFormatting sqref="M102:M106">
    <cfRule type="cellIs" dxfId="1634" priority="52" stopIfTrue="1" operator="lessThan">
      <formula>0</formula>
    </cfRule>
  </conditionalFormatting>
  <conditionalFormatting sqref="M107">
    <cfRule type="containsText" dxfId="1633" priority="180" operator="containsText" text="Falso">
      <formula>NOT(ISERROR(SEARCH("Falso",M107)))</formula>
    </cfRule>
  </conditionalFormatting>
  <conditionalFormatting sqref="M108:M112">
    <cfRule type="cellIs" dxfId="1632" priority="51" stopIfTrue="1" operator="lessThan">
      <formula>0</formula>
    </cfRule>
  </conditionalFormatting>
  <conditionalFormatting sqref="M114:M118">
    <cfRule type="cellIs" dxfId="1631" priority="50" stopIfTrue="1" operator="lessThan">
      <formula>0</formula>
    </cfRule>
  </conditionalFormatting>
  <conditionalFormatting sqref="M120:M124">
    <cfRule type="cellIs" dxfId="1630" priority="49" stopIfTrue="1" operator="lessThan">
      <formula>0</formula>
    </cfRule>
  </conditionalFormatting>
  <conditionalFormatting sqref="M126:M130">
    <cfRule type="cellIs" dxfId="1629" priority="48" stopIfTrue="1" operator="lessThan">
      <formula>0</formula>
    </cfRule>
  </conditionalFormatting>
  <conditionalFormatting sqref="M132:M136">
    <cfRule type="cellIs" dxfId="1628" priority="47" stopIfTrue="1" operator="lessThan">
      <formula>0</formula>
    </cfRule>
  </conditionalFormatting>
  <conditionalFormatting sqref="M138:M142">
    <cfRule type="cellIs" dxfId="1627" priority="46" stopIfTrue="1" operator="lessThan">
      <formula>0</formula>
    </cfRule>
  </conditionalFormatting>
  <conditionalFormatting sqref="M144:M148">
    <cfRule type="cellIs" dxfId="1626" priority="45" stopIfTrue="1" operator="lessThan">
      <formula>0</formula>
    </cfRule>
  </conditionalFormatting>
  <conditionalFormatting sqref="M150:M154">
    <cfRule type="cellIs" dxfId="1625" priority="44" stopIfTrue="1" operator="lessThan">
      <formula>0</formula>
    </cfRule>
  </conditionalFormatting>
  <conditionalFormatting sqref="M155">
    <cfRule type="containsText" dxfId="1624" priority="70" operator="containsText" text="Falso">
      <formula>NOT(ISERROR(SEARCH("Falso",M155)))</formula>
    </cfRule>
  </conditionalFormatting>
  <conditionalFormatting sqref="M156:M160">
    <cfRule type="cellIs" dxfId="1623" priority="43" stopIfTrue="1" operator="lessThan">
      <formula>0</formula>
    </cfRule>
  </conditionalFormatting>
  <conditionalFormatting sqref="M161">
    <cfRule type="containsText" dxfId="1622" priority="71" operator="containsText" text="Falso">
      <formula>NOT(ISERROR(SEARCH("Falso",M161)))</formula>
    </cfRule>
  </conditionalFormatting>
  <conditionalFormatting sqref="M162:M166">
    <cfRule type="cellIs" dxfId="1621" priority="42" stopIfTrue="1" operator="lessThan">
      <formula>0</formula>
    </cfRule>
  </conditionalFormatting>
  <conditionalFormatting sqref="M167">
    <cfRule type="containsText" dxfId="1620" priority="167" operator="containsText" text="Falso">
      <formula>NOT(ISERROR(SEARCH("Falso",M167)))</formula>
    </cfRule>
  </conditionalFormatting>
  <conditionalFormatting sqref="M168:M172">
    <cfRule type="cellIs" dxfId="1619" priority="41" stopIfTrue="1" operator="lessThan">
      <formula>0</formula>
    </cfRule>
  </conditionalFormatting>
  <conditionalFormatting sqref="M173">
    <cfRule type="containsText" dxfId="1618" priority="162" operator="containsText" text="Falso">
      <formula>NOT(ISERROR(SEARCH("Falso",M173)))</formula>
    </cfRule>
  </conditionalFormatting>
  <conditionalFormatting sqref="M174:M178">
    <cfRule type="cellIs" dxfId="1617" priority="40" stopIfTrue="1" operator="lessThan">
      <formula>0</formula>
    </cfRule>
  </conditionalFormatting>
  <conditionalFormatting sqref="M179">
    <cfRule type="containsText" dxfId="1616" priority="157" operator="containsText" text="Falso">
      <formula>NOT(ISERROR(SEARCH("Falso",M179)))</formula>
    </cfRule>
  </conditionalFormatting>
  <conditionalFormatting sqref="M180:M184">
    <cfRule type="cellIs" dxfId="1615" priority="39" stopIfTrue="1" operator="lessThan">
      <formula>0</formula>
    </cfRule>
  </conditionalFormatting>
  <conditionalFormatting sqref="M185">
    <cfRule type="containsText" dxfId="1614" priority="152" operator="containsText" text="Falso">
      <formula>NOT(ISERROR(SEARCH("Falso",M185)))</formula>
    </cfRule>
  </conditionalFormatting>
  <conditionalFormatting sqref="M186:M190">
    <cfRule type="cellIs" dxfId="1613" priority="38" stopIfTrue="1" operator="lessThan">
      <formula>0</formula>
    </cfRule>
  </conditionalFormatting>
  <conditionalFormatting sqref="M192:M196">
    <cfRule type="cellIs" dxfId="1612" priority="37" stopIfTrue="1" operator="lessThan">
      <formula>0</formula>
    </cfRule>
  </conditionalFormatting>
  <conditionalFormatting sqref="M198:M202">
    <cfRule type="cellIs" dxfId="1611" priority="36" stopIfTrue="1" operator="lessThan">
      <formula>0</formula>
    </cfRule>
  </conditionalFormatting>
  <conditionalFormatting sqref="M204:M208">
    <cfRule type="cellIs" dxfId="1610" priority="35" stopIfTrue="1" operator="lessThan">
      <formula>0</formula>
    </cfRule>
  </conditionalFormatting>
  <conditionalFormatting sqref="M210:M214">
    <cfRule type="cellIs" dxfId="1609" priority="34" stopIfTrue="1" operator="lessThan">
      <formula>0</formula>
    </cfRule>
  </conditionalFormatting>
  <conditionalFormatting sqref="M216:M220">
    <cfRule type="cellIs" dxfId="1608" priority="33" stopIfTrue="1" operator="lessThan">
      <formula>0</formula>
    </cfRule>
  </conditionalFormatting>
  <conditionalFormatting sqref="M223:M227">
    <cfRule type="cellIs" dxfId="1607" priority="32" stopIfTrue="1" operator="lessThan">
      <formula>0</formula>
    </cfRule>
  </conditionalFormatting>
  <conditionalFormatting sqref="M228">
    <cfRule type="containsText" dxfId="1606" priority="141" operator="containsText" text="Falso">
      <formula>NOT(ISERROR(SEARCH("Falso",M228)))</formula>
    </cfRule>
  </conditionalFormatting>
  <conditionalFormatting sqref="M229:M233">
    <cfRule type="cellIs" dxfId="1605" priority="31" stopIfTrue="1" operator="lessThan">
      <formula>0</formula>
    </cfRule>
  </conditionalFormatting>
  <conditionalFormatting sqref="M235:M239">
    <cfRule type="cellIs" dxfId="1604" priority="30" stopIfTrue="1" operator="lessThan">
      <formula>0</formula>
    </cfRule>
  </conditionalFormatting>
  <conditionalFormatting sqref="M241:M245">
    <cfRule type="cellIs" dxfId="1603" priority="29" stopIfTrue="1" operator="lessThan">
      <formula>0</formula>
    </cfRule>
  </conditionalFormatting>
  <conditionalFormatting sqref="M247:M251">
    <cfRule type="cellIs" dxfId="1602" priority="28" stopIfTrue="1" operator="lessThan">
      <formula>0</formula>
    </cfRule>
  </conditionalFormatting>
  <conditionalFormatting sqref="M252">
    <cfRule type="containsText" dxfId="1601" priority="131" operator="containsText" text="Falso">
      <formula>NOT(ISERROR(SEARCH("Falso",M252)))</formula>
    </cfRule>
  </conditionalFormatting>
  <conditionalFormatting sqref="M253:M257">
    <cfRule type="cellIs" dxfId="1600" priority="27" stopIfTrue="1" operator="lessThan">
      <formula>0</formula>
    </cfRule>
  </conditionalFormatting>
  <conditionalFormatting sqref="M258">
    <cfRule type="containsText" dxfId="1599" priority="126" operator="containsText" text="Falso">
      <formula>NOT(ISERROR(SEARCH("Falso",M258)))</formula>
    </cfRule>
  </conditionalFormatting>
  <conditionalFormatting sqref="M259:M263">
    <cfRule type="cellIs" dxfId="1598" priority="26" stopIfTrue="1" operator="lessThan">
      <formula>0</formula>
    </cfRule>
  </conditionalFormatting>
  <conditionalFormatting sqref="M265:M269">
    <cfRule type="cellIs" dxfId="1597" priority="25" stopIfTrue="1" operator="lessThan">
      <formula>0</formula>
    </cfRule>
  </conditionalFormatting>
  <conditionalFormatting sqref="M271:M275">
    <cfRule type="cellIs" dxfId="1596" priority="24" stopIfTrue="1" operator="lessThan">
      <formula>0</formula>
    </cfRule>
  </conditionalFormatting>
  <conditionalFormatting sqref="M277:M281">
    <cfRule type="cellIs" dxfId="1595" priority="23" stopIfTrue="1" operator="lessThan">
      <formula>0</formula>
    </cfRule>
  </conditionalFormatting>
  <conditionalFormatting sqref="M283:M287">
    <cfRule type="cellIs" dxfId="1594" priority="22" stopIfTrue="1" operator="lessThan">
      <formula>0</formula>
    </cfRule>
  </conditionalFormatting>
  <conditionalFormatting sqref="M289:M293">
    <cfRule type="cellIs" dxfId="1593" priority="21" stopIfTrue="1" operator="lessThan">
      <formula>0</formula>
    </cfRule>
  </conditionalFormatting>
  <conditionalFormatting sqref="M296:M301">
    <cfRule type="cellIs" dxfId="1592" priority="15" stopIfTrue="1" operator="lessThan">
      <formula>0</formula>
    </cfRule>
  </conditionalFormatting>
  <conditionalFormatting sqref="M302">
    <cfRule type="containsText" dxfId="1591" priority="14" operator="containsText" text="Falso">
      <formula>NOT(ISERROR(SEARCH("Falso",M302)))</formula>
    </cfRule>
  </conditionalFormatting>
  <conditionalFormatting sqref="M303:M308">
    <cfRule type="cellIs" dxfId="1590" priority="9" stopIfTrue="1" operator="lessThan">
      <formula>0</formula>
    </cfRule>
  </conditionalFormatting>
  <conditionalFormatting sqref="M310:M315">
    <cfRule type="cellIs" dxfId="1589" priority="8" stopIfTrue="1" operator="lessThan">
      <formula>0</formula>
    </cfRule>
  </conditionalFormatting>
  <conditionalFormatting sqref="M317:M322">
    <cfRule type="cellIs" dxfId="1588" priority="7" stopIfTrue="1" operator="lessThan">
      <formula>0</formula>
    </cfRule>
  </conditionalFormatting>
  <conditionalFormatting sqref="M324:M329">
    <cfRule type="cellIs" dxfId="1587" priority="6" stopIfTrue="1" operator="lessThan">
      <formula>0</formula>
    </cfRule>
  </conditionalFormatting>
  <conditionalFormatting sqref="M331:M336">
    <cfRule type="cellIs" dxfId="1586" priority="5" stopIfTrue="1" operator="lessThan">
      <formula>0</formula>
    </cfRule>
  </conditionalFormatting>
  <conditionalFormatting sqref="M338:M343">
    <cfRule type="cellIs" dxfId="1585" priority="4" stopIfTrue="1" operator="lessThan">
      <formula>0</formula>
    </cfRule>
  </conditionalFormatting>
  <conditionalFormatting sqref="M345:M350">
    <cfRule type="cellIs" dxfId="1584" priority="3" stopIfTrue="1" operator="lessThan">
      <formula>0</formula>
    </cfRule>
  </conditionalFormatting>
  <conditionalFormatting sqref="M352:M357">
    <cfRule type="cellIs" dxfId="1583" priority="2" stopIfTrue="1" operator="lessThan">
      <formula>0</formula>
    </cfRule>
  </conditionalFormatting>
  <conditionalFormatting sqref="M358">
    <cfRule type="containsText" dxfId="1582" priority="10" operator="containsText" text="Falso">
      <formula>NOT(ISERROR(SEARCH("Falso",M358)))</formula>
    </cfRule>
  </conditionalFormatting>
  <conditionalFormatting sqref="M359:M364">
    <cfRule type="cellIs" dxfId="1581" priority="1" stopIfTrue="1" operator="lessThan">
      <formula>0</formula>
    </cfRule>
  </conditionalFormatting>
  <conditionalFormatting sqref="M365">
    <cfRule type="containsText" dxfId="1580" priority="80" operator="containsText" text="Falso">
      <formula>NOT(ISERROR(SEARCH("Falso",M365)))</formula>
    </cfRule>
  </conditionalFormatting>
  <conditionalFormatting sqref="M366:M372">
    <cfRule type="cellIs" dxfId="1579" priority="230" stopIfTrue="1" operator="lessThan">
      <formula>0</formula>
    </cfRule>
  </conditionalFormatting>
  <conditionalFormatting sqref="M378:M380">
    <cfRule type="cellIs" dxfId="1578" priority="18" stopIfTrue="1" operator="lessThan">
      <formula>0</formula>
    </cfRule>
  </conditionalFormatting>
  <conditionalFormatting sqref="R6:R10">
    <cfRule type="containsText" dxfId="1577" priority="228" stopIfTrue="1" operator="containsText" text="AMARILLO">
      <formula>NOT(ISERROR(SEARCH("AMARILLO",R6)))</formula>
    </cfRule>
    <cfRule type="containsText" dxfId="1576" priority="227" operator="containsText" text="VERDE">
      <formula>NOT(ISERROR(SEARCH("VERDE",R6)))</formula>
    </cfRule>
    <cfRule type="containsText" dxfId="1575" priority="226" operator="containsText" text="VENCIDO">
      <formula>NOT(ISERROR(SEARCH("VENCIDO",R6)))</formula>
    </cfRule>
    <cfRule type="containsText" dxfId="1574" priority="229" operator="containsText" text="ROJO">
      <formula>NOT(ISERROR(SEARCH("ROJO",R6)))</formula>
    </cfRule>
  </conditionalFormatting>
  <conditionalFormatting sqref="R12:R16">
    <cfRule type="containsText" dxfId="1573" priority="220" operator="containsText" text="VENCIDO">
      <formula>NOT(ISERROR(SEARCH("VENCIDO",R12)))</formula>
    </cfRule>
    <cfRule type="containsText" dxfId="1572" priority="223" operator="containsText" text="ROJO">
      <formula>NOT(ISERROR(SEARCH("ROJO",R12)))</formula>
    </cfRule>
    <cfRule type="containsText" dxfId="1571" priority="222" stopIfTrue="1" operator="containsText" text="AMARILLO">
      <formula>NOT(ISERROR(SEARCH("AMARILLO",R12)))</formula>
    </cfRule>
    <cfRule type="containsText" dxfId="1570" priority="221" operator="containsText" text="VERDE">
      <formula>NOT(ISERROR(SEARCH("VERDE",R12)))</formula>
    </cfRule>
  </conditionalFormatting>
  <conditionalFormatting sqref="R18:R22">
    <cfRule type="containsText" dxfId="1569" priority="218" stopIfTrue="1" operator="containsText" text="AMARILLO">
      <formula>NOT(ISERROR(SEARCH("AMARILLO",R18)))</formula>
    </cfRule>
    <cfRule type="containsText" dxfId="1568" priority="217" operator="containsText" text="VERDE">
      <formula>NOT(ISERROR(SEARCH("VERDE",R18)))</formula>
    </cfRule>
    <cfRule type="containsText" dxfId="1567" priority="216" operator="containsText" text="VENCIDO">
      <formula>NOT(ISERROR(SEARCH("VENCIDO",R18)))</formula>
    </cfRule>
    <cfRule type="containsText" dxfId="1566" priority="219" operator="containsText" text="ROJO">
      <formula>NOT(ISERROR(SEARCH("ROJO",R18)))</formula>
    </cfRule>
  </conditionalFormatting>
  <conditionalFormatting sqref="R24:R28">
    <cfRule type="containsText" dxfId="1565" priority="213" operator="containsText" text="ROJO">
      <formula>NOT(ISERROR(SEARCH("ROJO",R24)))</formula>
    </cfRule>
    <cfRule type="containsText" dxfId="1564" priority="212" stopIfTrue="1" operator="containsText" text="AMARILLO">
      <formula>NOT(ISERROR(SEARCH("AMARILLO",R24)))</formula>
    </cfRule>
    <cfRule type="containsText" dxfId="1563" priority="211" operator="containsText" text="VERDE">
      <formula>NOT(ISERROR(SEARCH("VERDE",R24)))</formula>
    </cfRule>
    <cfRule type="containsText" dxfId="1562" priority="210" operator="containsText" text="VENCIDO">
      <formula>NOT(ISERROR(SEARCH("VENCIDO",R24)))</formula>
    </cfRule>
  </conditionalFormatting>
  <conditionalFormatting sqref="R30:R34">
    <cfRule type="containsText" dxfId="1561" priority="209" operator="containsText" text="ROJO">
      <formula>NOT(ISERROR(SEARCH("ROJO",R30)))</formula>
    </cfRule>
    <cfRule type="containsText" dxfId="1560" priority="208" stopIfTrue="1" operator="containsText" text="AMARILLO">
      <formula>NOT(ISERROR(SEARCH("AMARILLO",R30)))</formula>
    </cfRule>
    <cfRule type="containsText" dxfId="1559" priority="207" operator="containsText" text="VERDE">
      <formula>NOT(ISERROR(SEARCH("VERDE",R30)))</formula>
    </cfRule>
    <cfRule type="containsText" dxfId="1558" priority="206" operator="containsText" text="VENCIDO">
      <formula>NOT(ISERROR(SEARCH("VENCIDO",R30)))</formula>
    </cfRule>
  </conditionalFormatting>
  <conditionalFormatting sqref="R36:R40">
    <cfRule type="containsText" dxfId="1557" priority="203" operator="containsText" text="ROJO">
      <formula>NOT(ISERROR(SEARCH("ROJO",R36)))</formula>
    </cfRule>
    <cfRule type="containsText" dxfId="1556" priority="202" stopIfTrue="1" operator="containsText" text="AMARILLO">
      <formula>NOT(ISERROR(SEARCH("AMARILLO",R36)))</formula>
    </cfRule>
    <cfRule type="containsText" dxfId="1555" priority="201" operator="containsText" text="VERDE">
      <formula>NOT(ISERROR(SEARCH("VERDE",R36)))</formula>
    </cfRule>
    <cfRule type="containsText" dxfId="1554" priority="200" operator="containsText" text="VENCIDO">
      <formula>NOT(ISERROR(SEARCH("VENCIDO",R36)))</formula>
    </cfRule>
  </conditionalFormatting>
  <conditionalFormatting sqref="R42:R46">
    <cfRule type="containsText" dxfId="1553" priority="199" operator="containsText" text="ROJO">
      <formula>NOT(ISERROR(SEARCH("ROJO",R42)))</formula>
    </cfRule>
    <cfRule type="containsText" dxfId="1552" priority="197" operator="containsText" text="VERDE">
      <formula>NOT(ISERROR(SEARCH("VERDE",R42)))</formula>
    </cfRule>
    <cfRule type="containsText" dxfId="1551" priority="196" operator="containsText" text="VENCIDO">
      <formula>NOT(ISERROR(SEARCH("VENCIDO",R42)))</formula>
    </cfRule>
    <cfRule type="containsText" dxfId="1550" priority="198" stopIfTrue="1" operator="containsText" text="AMARILLO">
      <formula>NOT(ISERROR(SEARCH("AMARILLO",R42)))</formula>
    </cfRule>
  </conditionalFormatting>
  <conditionalFormatting sqref="R102:R106">
    <cfRule type="containsText" dxfId="1549" priority="184" operator="containsText" text="ROJO">
      <formula>NOT(ISERROR(SEARCH("ROJO",R102)))</formula>
    </cfRule>
    <cfRule type="containsText" dxfId="1548" priority="183" stopIfTrue="1" operator="containsText" text="AMARILLO">
      <formula>NOT(ISERROR(SEARCH("AMARILLO",R102)))</formula>
    </cfRule>
    <cfRule type="containsText" dxfId="1547" priority="182" operator="containsText" text="VERDE">
      <formula>NOT(ISERROR(SEARCH("VERDE",R102)))</formula>
    </cfRule>
    <cfRule type="containsText" dxfId="1546" priority="181" operator="containsText" text="VENCIDO">
      <formula>NOT(ISERROR(SEARCH("VENCIDO",R102)))</formula>
    </cfRule>
  </conditionalFormatting>
  <conditionalFormatting sqref="R150:R154">
    <cfRule type="containsText" dxfId="1545" priority="177" operator="containsText" text="VERDE">
      <formula>NOT(ISERROR(SEARCH("VERDE",R150)))</formula>
    </cfRule>
    <cfRule type="containsText" dxfId="1544" priority="178" stopIfTrue="1" operator="containsText" text="AMARILLO">
      <formula>NOT(ISERROR(SEARCH("AMARILLO",R150)))</formula>
    </cfRule>
    <cfRule type="containsText" dxfId="1543" priority="179" operator="containsText" text="ROJO">
      <formula>NOT(ISERROR(SEARCH("ROJO",R150)))</formula>
    </cfRule>
    <cfRule type="containsText" dxfId="1542" priority="176" operator="containsText" text="VENCIDO">
      <formula>NOT(ISERROR(SEARCH("VENCIDO",R150)))</formula>
    </cfRule>
  </conditionalFormatting>
  <conditionalFormatting sqref="R156:R160">
    <cfRule type="containsText" dxfId="1541" priority="175" operator="containsText" text="ROJO">
      <formula>NOT(ISERROR(SEARCH("ROJO",R156)))</formula>
    </cfRule>
    <cfRule type="containsText" dxfId="1540" priority="174" stopIfTrue="1" operator="containsText" text="AMARILLO">
      <formula>NOT(ISERROR(SEARCH("AMARILLO",R156)))</formula>
    </cfRule>
    <cfRule type="containsText" dxfId="1539" priority="173" operator="containsText" text="VERDE">
      <formula>NOT(ISERROR(SEARCH("VERDE",R156)))</formula>
    </cfRule>
    <cfRule type="containsText" dxfId="1538" priority="172" operator="containsText" text="VENCIDO">
      <formula>NOT(ISERROR(SEARCH("VENCIDO",R156)))</formula>
    </cfRule>
  </conditionalFormatting>
  <conditionalFormatting sqref="R162:R166">
    <cfRule type="containsText" dxfId="1537" priority="171" operator="containsText" text="ROJO">
      <formula>NOT(ISERROR(SEARCH("ROJO",R162)))</formula>
    </cfRule>
    <cfRule type="containsText" dxfId="1536" priority="170" stopIfTrue="1" operator="containsText" text="AMARILLO">
      <formula>NOT(ISERROR(SEARCH("AMARILLO",R162)))</formula>
    </cfRule>
    <cfRule type="containsText" dxfId="1535" priority="168" operator="containsText" text="VENCIDO">
      <formula>NOT(ISERROR(SEARCH("VENCIDO",R162)))</formula>
    </cfRule>
    <cfRule type="containsText" dxfId="1534" priority="169" operator="containsText" text="VERDE">
      <formula>NOT(ISERROR(SEARCH("VERDE",R162)))</formula>
    </cfRule>
  </conditionalFormatting>
  <conditionalFormatting sqref="R168:R172">
    <cfRule type="containsText" dxfId="1533" priority="166" operator="containsText" text="ROJO">
      <formula>NOT(ISERROR(SEARCH("ROJO",R168)))</formula>
    </cfRule>
    <cfRule type="containsText" dxfId="1532" priority="165" stopIfTrue="1" operator="containsText" text="AMARILLO">
      <formula>NOT(ISERROR(SEARCH("AMARILLO",R168)))</formula>
    </cfRule>
    <cfRule type="containsText" dxfId="1531" priority="164" operator="containsText" text="VERDE">
      <formula>NOT(ISERROR(SEARCH("VERDE",R168)))</formula>
    </cfRule>
    <cfRule type="containsText" dxfId="1530" priority="163" operator="containsText" text="VENCIDO">
      <formula>NOT(ISERROR(SEARCH("VENCIDO",R168)))</formula>
    </cfRule>
  </conditionalFormatting>
  <conditionalFormatting sqref="R174:R178">
    <cfRule type="containsText" dxfId="1529" priority="159" operator="containsText" text="VERDE">
      <formula>NOT(ISERROR(SEARCH("VERDE",R174)))</formula>
    </cfRule>
    <cfRule type="containsText" dxfId="1528" priority="160" stopIfTrue="1" operator="containsText" text="AMARILLO">
      <formula>NOT(ISERROR(SEARCH("AMARILLO",R174)))</formula>
    </cfRule>
    <cfRule type="containsText" dxfId="1527" priority="161" operator="containsText" text="ROJO">
      <formula>NOT(ISERROR(SEARCH("ROJO",R174)))</formula>
    </cfRule>
    <cfRule type="containsText" dxfId="1526" priority="158" operator="containsText" text="VENCIDO">
      <formula>NOT(ISERROR(SEARCH("VENCIDO",R174)))</formula>
    </cfRule>
  </conditionalFormatting>
  <conditionalFormatting sqref="R180:R184">
    <cfRule type="containsText" dxfId="1525" priority="154" operator="containsText" text="VERDE">
      <formula>NOT(ISERROR(SEARCH("VERDE",R180)))</formula>
    </cfRule>
    <cfRule type="containsText" dxfId="1524" priority="153" operator="containsText" text="VENCIDO">
      <formula>NOT(ISERROR(SEARCH("VENCIDO",R180)))</formula>
    </cfRule>
    <cfRule type="containsText" dxfId="1523" priority="155" stopIfTrue="1" operator="containsText" text="AMARILLO">
      <formula>NOT(ISERROR(SEARCH("AMARILLO",R180)))</formula>
    </cfRule>
    <cfRule type="containsText" dxfId="1522" priority="156" operator="containsText" text="ROJO">
      <formula>NOT(ISERROR(SEARCH("ROJO",R180)))</formula>
    </cfRule>
  </conditionalFormatting>
  <conditionalFormatting sqref="R223:R227">
    <cfRule type="containsText" dxfId="1521" priority="140" operator="containsText" text="ROJO">
      <formula>NOT(ISERROR(SEARCH("ROJO",R223)))</formula>
    </cfRule>
    <cfRule type="containsText" dxfId="1520" priority="139" stopIfTrue="1" operator="containsText" text="AMARILLO">
      <formula>NOT(ISERROR(SEARCH("AMARILLO",R223)))</formula>
    </cfRule>
    <cfRule type="containsText" dxfId="1519" priority="138" operator="containsText" text="VERDE">
      <formula>NOT(ISERROR(SEARCH("VERDE",R223)))</formula>
    </cfRule>
    <cfRule type="containsText" dxfId="1518" priority="137" operator="containsText" text="VENCIDO">
      <formula>NOT(ISERROR(SEARCH("VENCIDO",R223)))</formula>
    </cfRule>
  </conditionalFormatting>
  <conditionalFormatting sqref="R247:R251">
    <cfRule type="containsText" dxfId="1517" priority="128" operator="containsText" text="VERDE">
      <formula>NOT(ISERROR(SEARCH("VERDE",R247)))</formula>
    </cfRule>
    <cfRule type="containsText" dxfId="1516" priority="127" operator="containsText" text="VENCIDO">
      <formula>NOT(ISERROR(SEARCH("VENCIDO",R247)))</formula>
    </cfRule>
    <cfRule type="containsText" dxfId="1515" priority="130" operator="containsText" text="ROJO">
      <formula>NOT(ISERROR(SEARCH("ROJO",R247)))</formula>
    </cfRule>
    <cfRule type="containsText" dxfId="1514" priority="129" stopIfTrue="1" operator="containsText" text="AMARILLO">
      <formula>NOT(ISERROR(SEARCH("AMARILLO",R247)))</formula>
    </cfRule>
  </conditionalFormatting>
  <conditionalFormatting sqref="R253:R257">
    <cfRule type="containsText" dxfId="1513" priority="124" stopIfTrue="1" operator="containsText" text="AMARILLO">
      <formula>NOT(ISERROR(SEARCH("AMARILLO",R253)))</formula>
    </cfRule>
    <cfRule type="containsText" dxfId="1512" priority="125" operator="containsText" text="ROJO">
      <formula>NOT(ISERROR(SEARCH("ROJO",R253)))</formula>
    </cfRule>
    <cfRule type="containsText" dxfId="1511" priority="122" operator="containsText" text="VENCIDO">
      <formula>NOT(ISERROR(SEARCH("VENCIDO",R253)))</formula>
    </cfRule>
    <cfRule type="containsText" dxfId="1510" priority="123" operator="containsText" text="VERDE">
      <formula>NOT(ISERROR(SEARCH("VERDE",R253)))</formula>
    </cfRule>
  </conditionalFormatting>
  <conditionalFormatting sqref="R296:R301">
    <cfRule type="containsText" dxfId="1509" priority="106" operator="containsText" text="VENCIDO">
      <formula>NOT(ISERROR(SEARCH("VENCIDO",R296)))</formula>
    </cfRule>
    <cfRule type="containsText" dxfId="1508" priority="108" stopIfTrue="1" operator="containsText" text="AMARILLO">
      <formula>NOT(ISERROR(SEARCH("AMARILLO",R296)))</formula>
    </cfRule>
    <cfRule type="containsText" dxfId="1507" priority="109" operator="containsText" text="ROJO">
      <formula>NOT(ISERROR(SEARCH("ROJO",R296)))</formula>
    </cfRule>
    <cfRule type="containsText" dxfId="1506" priority="107" operator="containsText" text="VERDE">
      <formula>NOT(ISERROR(SEARCH("VERDE",R296)))</formula>
    </cfRule>
  </conditionalFormatting>
  <conditionalFormatting sqref="R352:R357">
    <cfRule type="containsText" dxfId="1505" priority="84" stopIfTrue="1" operator="containsText" text="AMARILLO">
      <formula>NOT(ISERROR(SEARCH("AMARILLO",R352)))</formula>
    </cfRule>
    <cfRule type="containsText" dxfId="1504" priority="85" operator="containsText" text="ROJO">
      <formula>NOT(ISERROR(SEARCH("ROJO",R352)))</formula>
    </cfRule>
    <cfRule type="containsText" dxfId="1503" priority="82" operator="containsText" text="VENCIDO">
      <formula>NOT(ISERROR(SEARCH("VENCIDO",R352)))</formula>
    </cfRule>
    <cfRule type="containsText" dxfId="1502" priority="83" operator="containsText" text="VERDE">
      <formula>NOT(ISERROR(SEARCH("VERDE",R352)))</formula>
    </cfRule>
  </conditionalFormatting>
  <conditionalFormatting sqref="R359:R364">
    <cfRule type="containsText" dxfId="1501" priority="78" stopIfTrue="1" operator="containsText" text="AMARILLO">
      <formula>NOT(ISERROR(SEARCH("AMARILLO",R359)))</formula>
    </cfRule>
    <cfRule type="containsText" dxfId="1500" priority="77" operator="containsText" text="VERDE">
      <formula>NOT(ISERROR(SEARCH("VERDE",R359)))</formula>
    </cfRule>
    <cfRule type="containsText" dxfId="1499" priority="76" operator="containsText" text="VENCIDO">
      <formula>NOT(ISERROR(SEARCH("VENCIDO",R359)))</formula>
    </cfRule>
    <cfRule type="containsText" dxfId="1498" priority="79" operator="containsText" text="ROJO">
      <formula>NOT(ISERROR(SEARCH("ROJO",R359)))</formula>
    </cfRule>
  </conditionalFormatting>
  <conditionalFormatting sqref="R366:R372">
    <cfRule type="containsText" dxfId="1497" priority="72" operator="containsText" text="VENCIDO">
      <formula>NOT(ISERROR(SEARCH("VENCIDO",R366)))</formula>
    </cfRule>
    <cfRule type="containsText" dxfId="1496" priority="74" stopIfTrue="1" operator="containsText" text="AMARILLO">
      <formula>NOT(ISERROR(SEARCH("AMARILLO",R366)))</formula>
    </cfRule>
    <cfRule type="containsText" dxfId="1495" priority="73" operator="containsText" text="VERDE">
      <formula>NOT(ISERROR(SEARCH("VERDE",R366)))</formula>
    </cfRule>
    <cfRule type="containsText" dxfId="1494"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300-000000000000}">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topLeftCell="A230" zoomScale="60" zoomScaleNormal="60"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+Marzo!M6</f>
        <v>230</v>
      </c>
      <c r="E6" s="191">
        <v>200</v>
      </c>
      <c r="F6" s="178">
        <v>50</v>
      </c>
      <c r="G6" s="178"/>
      <c r="H6" s="178"/>
      <c r="I6" s="178"/>
      <c r="J6" s="175">
        <f>+F6+G6</f>
        <v>50</v>
      </c>
      <c r="K6" s="168">
        <f>+AO6</f>
        <v>170</v>
      </c>
      <c r="L6" s="164">
        <f>+J6+K6</f>
        <v>220</v>
      </c>
      <c r="M6" s="157">
        <f>+(D6+E6)-(L6)+H6-I6</f>
        <v>210</v>
      </c>
      <c r="N6" s="18">
        <v>210</v>
      </c>
      <c r="O6" s="19" t="s">
        <v>111</v>
      </c>
      <c r="P6" s="19"/>
      <c r="Q6" s="20">
        <v>46357</v>
      </c>
      <c r="R6" s="21" t="str">
        <f ca="1">IF(Q6=0," ",IFERROR(IF(DATEDIF(TODAY(),Q6,"M")&lt;=5,"ROJO",IF(DATEDIF(TODAY(),Q6,"M")&gt;=12,"VERDE",IF(AND(DATEDIF(TODAY(),Q6,"M")&gt;=6,DATEDIF(TODAY(),Q6,"M")&lt;=11),"AMARILLO"))),S6))</f>
        <v>ROJO</v>
      </c>
      <c r="S6" s="21" t="str">
        <f>IF(Q6=0," ",IF(Q6&lt;=$N$5,"VENCIDO","NO VENCIDO"))</f>
        <v>NO VENCIDO</v>
      </c>
      <c r="T6" s="22"/>
      <c r="U6" s="23"/>
      <c r="V6" s="23"/>
      <c r="W6" s="24"/>
      <c r="X6" s="24"/>
      <c r="Y6" s="147">
        <f>+AT6</f>
        <v>0</v>
      </c>
      <c r="Z6" s="25"/>
      <c r="AA6" s="6"/>
      <c r="AB6" s="146">
        <v>106</v>
      </c>
      <c r="AC6" s="146">
        <v>64</v>
      </c>
      <c r="AD6" s="145">
        <f>+AB6+AC6</f>
        <v>170</v>
      </c>
      <c r="AE6" s="130"/>
      <c r="AF6" s="130"/>
      <c r="AG6" s="130"/>
      <c r="AH6" s="130"/>
      <c r="AI6" s="130"/>
      <c r="AJ6" s="130"/>
      <c r="AK6" s="130"/>
      <c r="AL6" s="130"/>
      <c r="AM6" s="130"/>
      <c r="AN6" s="130"/>
      <c r="AO6" s="123">
        <f>SUM(AD6:AN10)</f>
        <v>170</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210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+Marzo!M12</f>
        <v>197</v>
      </c>
      <c r="E12" s="191">
        <v>50</v>
      </c>
      <c r="F12" s="178">
        <v>41</v>
      </c>
      <c r="G12" s="178"/>
      <c r="H12" s="178"/>
      <c r="I12" s="178"/>
      <c r="J12" s="175">
        <f>+F12+G12</f>
        <v>41</v>
      </c>
      <c r="K12" s="168">
        <f>+AO12</f>
        <v>0</v>
      </c>
      <c r="L12" s="164">
        <f>+J12+K12</f>
        <v>41</v>
      </c>
      <c r="M12" s="157">
        <f>+(D12+E12)-(L12)+H12-I12</f>
        <v>206</v>
      </c>
      <c r="N12" s="18">
        <v>206</v>
      </c>
      <c r="O12" s="19" t="s">
        <v>252</v>
      </c>
      <c r="P12" s="19"/>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206</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+Marzo!M18</f>
        <v>4</v>
      </c>
      <c r="E18" s="191">
        <v>20</v>
      </c>
      <c r="F18" s="178">
        <v>12</v>
      </c>
      <c r="G18" s="178"/>
      <c r="H18" s="178"/>
      <c r="I18" s="178"/>
      <c r="J18" s="175">
        <f>+F18+G18</f>
        <v>12</v>
      </c>
      <c r="K18" s="168">
        <f>+AO18</f>
        <v>0</v>
      </c>
      <c r="L18" s="164">
        <f>+J18+K18</f>
        <v>12</v>
      </c>
      <c r="M18" s="157">
        <f>+(D18+E18)-(L18)+H18-I18</f>
        <v>12</v>
      </c>
      <c r="N18" s="18">
        <v>12</v>
      </c>
      <c r="O18" s="19" t="s">
        <v>117</v>
      </c>
      <c r="P18" s="19"/>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12</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+Marzo!M24</f>
        <v>234</v>
      </c>
      <c r="E24" s="191">
        <v>300</v>
      </c>
      <c r="F24" s="178">
        <v>301</v>
      </c>
      <c r="G24" s="178"/>
      <c r="H24" s="178"/>
      <c r="I24" s="178"/>
      <c r="J24" s="175">
        <f>+F24+G24</f>
        <v>301</v>
      </c>
      <c r="K24" s="168">
        <f>+AO24</f>
        <v>0</v>
      </c>
      <c r="L24" s="164">
        <f>+J24+K24</f>
        <v>301</v>
      </c>
      <c r="M24" s="157">
        <f>+(D24+E24)-(L24)+H24-I24</f>
        <v>233</v>
      </c>
      <c r="N24" s="18">
        <v>233</v>
      </c>
      <c r="O24" s="19" t="s">
        <v>253</v>
      </c>
      <c r="P24" s="19"/>
      <c r="Q24" s="20">
        <v>46784</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233</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+Marzo!M30</f>
        <v>322</v>
      </c>
      <c r="E30" s="191">
        <v>300</v>
      </c>
      <c r="F30" s="178">
        <v>231</v>
      </c>
      <c r="G30" s="178"/>
      <c r="H30" s="178"/>
      <c r="I30" s="178"/>
      <c r="J30" s="175">
        <f>+F30+G30</f>
        <v>231</v>
      </c>
      <c r="K30" s="168">
        <f>+AO30</f>
        <v>0</v>
      </c>
      <c r="L30" s="164">
        <f>+J30+K30</f>
        <v>231</v>
      </c>
      <c r="M30" s="157">
        <f>+(D30+E30)-(L30)+H30-I30</f>
        <v>391</v>
      </c>
      <c r="N30" s="18">
        <v>391</v>
      </c>
      <c r="O30" s="19" t="s">
        <v>254</v>
      </c>
      <c r="P30" s="19"/>
      <c r="Q30" s="20">
        <v>46539</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391</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+Marzo!M36</f>
        <v>3</v>
      </c>
      <c r="E36" s="191"/>
      <c r="F36" s="178"/>
      <c r="G36" s="178"/>
      <c r="H36" s="178"/>
      <c r="I36" s="178"/>
      <c r="J36" s="175">
        <f>+F36+G36</f>
        <v>0</v>
      </c>
      <c r="K36" s="168">
        <f>+AO36</f>
        <v>0</v>
      </c>
      <c r="L36" s="164">
        <f>+J36+K36</f>
        <v>0</v>
      </c>
      <c r="M36" s="157">
        <f>+(D36+E36)-(L36)+H36-I36</f>
        <v>3</v>
      </c>
      <c r="N36" s="18">
        <v>3</v>
      </c>
      <c r="O36" s="19" t="s">
        <v>237</v>
      </c>
      <c r="P36" s="19"/>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+Marzo!M42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+Marzo!M48</f>
        <v>187</v>
      </c>
      <c r="E48" s="191">
        <v>100</v>
      </c>
      <c r="F48" s="178">
        <v>66</v>
      </c>
      <c r="G48" s="178"/>
      <c r="H48" s="178"/>
      <c r="I48" s="178"/>
      <c r="J48" s="175">
        <f>+F48+G48</f>
        <v>66</v>
      </c>
      <c r="K48" s="168">
        <f>+AO48</f>
        <v>21</v>
      </c>
      <c r="L48" s="164">
        <f>+J48+K48</f>
        <v>87</v>
      </c>
      <c r="M48" s="157">
        <f>+(D48+E48)-(L48)+H48-I48</f>
        <v>200</v>
      </c>
      <c r="N48" s="18">
        <v>200</v>
      </c>
      <c r="O48" s="19" t="s">
        <v>238</v>
      </c>
      <c r="P48" s="19"/>
      <c r="Q48" s="20">
        <v>46327</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21</v>
      </c>
      <c r="AD48" s="145">
        <f>+AB48+AC48</f>
        <v>21</v>
      </c>
      <c r="AE48" s="146"/>
      <c r="AF48" s="146"/>
      <c r="AG48" s="146"/>
      <c r="AH48" s="146"/>
      <c r="AI48" s="146"/>
      <c r="AJ48" s="146"/>
      <c r="AK48" s="146"/>
      <c r="AL48" s="146"/>
      <c r="AM48" s="146"/>
      <c r="AN48" s="146"/>
      <c r="AO48" s="123">
        <f>SUM(AD48:AN52)</f>
        <v>21</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200</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+Marzo!M54</f>
        <v>2</v>
      </c>
      <c r="E54" s="191"/>
      <c r="F54" s="178"/>
      <c r="G54" s="178"/>
      <c r="H54" s="178"/>
      <c r="I54" s="178"/>
      <c r="J54" s="175">
        <f>+F54+G54</f>
        <v>0</v>
      </c>
      <c r="K54" s="168">
        <f>+AO54</f>
        <v>0</v>
      </c>
      <c r="L54" s="164">
        <f>+J54+K54</f>
        <v>0</v>
      </c>
      <c r="M54" s="157">
        <f>+(D54+E54)-(L54)+H54-I54</f>
        <v>2</v>
      </c>
      <c r="N54" s="18">
        <v>2</v>
      </c>
      <c r="O54" s="19" t="s">
        <v>128</v>
      </c>
      <c r="P54" s="19"/>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+Marzo!M60</f>
        <v>183</v>
      </c>
      <c r="E60" s="191">
        <v>150</v>
      </c>
      <c r="F60" s="178">
        <v>91</v>
      </c>
      <c r="G60" s="178"/>
      <c r="H60" s="178"/>
      <c r="I60" s="178"/>
      <c r="J60" s="175">
        <f>+F60+G60</f>
        <v>91</v>
      </c>
      <c r="K60" s="168">
        <f>+AO60</f>
        <v>0</v>
      </c>
      <c r="L60" s="164">
        <f>+J60+K60</f>
        <v>91</v>
      </c>
      <c r="M60" s="157">
        <f>+(D60+E60)-(L60)+H60-I60</f>
        <v>242</v>
      </c>
      <c r="N60" s="18">
        <v>242</v>
      </c>
      <c r="O60" s="19" t="s">
        <v>239</v>
      </c>
      <c r="P60" s="19"/>
      <c r="Q60" s="20">
        <v>46447</v>
      </c>
      <c r="R60" s="21" t="str">
        <f ca="1">IF(Q60=0," ",IFERROR(IF(DATEDIF(TODAY(),Q60,"M")&lt;=5,"ROJO",IF(DATEDIF(TODAY(),Q60,"M")&gt;=12,"VERDE",IF(AND(DATEDIF(TODAY(),Q60,"M")&gt;=6,DATEDIF(TODAY(),Q60,"M")&lt;=11),"AMARILLO"))),S60))</f>
        <v>ROJO</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242</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+Marzo!M66</f>
        <v>154</v>
      </c>
      <c r="E66" s="191">
        <v>250</v>
      </c>
      <c r="F66" s="178">
        <v>154</v>
      </c>
      <c r="G66" s="178"/>
      <c r="H66" s="178"/>
      <c r="I66" s="178"/>
      <c r="J66" s="175">
        <f>+F66+G66</f>
        <v>154</v>
      </c>
      <c r="K66" s="168">
        <f>+AO66</f>
        <v>0</v>
      </c>
      <c r="L66" s="164">
        <f>+J66+K66</f>
        <v>154</v>
      </c>
      <c r="M66" s="157">
        <f>+(D66+E66)-(L66)+H66-I66</f>
        <v>250</v>
      </c>
      <c r="N66" s="18">
        <v>250</v>
      </c>
      <c r="O66" s="19" t="s">
        <v>260</v>
      </c>
      <c r="P66" s="19"/>
      <c r="Q66" s="20">
        <v>46631</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250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+Marzo!M72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+Marzo!M78</f>
        <v>241</v>
      </c>
      <c r="E78" s="191">
        <v>200</v>
      </c>
      <c r="F78" s="178">
        <v>117</v>
      </c>
      <c r="G78" s="178"/>
      <c r="H78" s="178"/>
      <c r="I78" s="178"/>
      <c r="J78" s="175">
        <f>+F78+G78</f>
        <v>117</v>
      </c>
      <c r="K78" s="168">
        <f>+AO78</f>
        <v>0</v>
      </c>
      <c r="L78" s="164">
        <f>+J78+K78</f>
        <v>117</v>
      </c>
      <c r="M78" s="157">
        <f>+(D78+E78)-(L78)+H78-I78</f>
        <v>324</v>
      </c>
      <c r="N78" s="18">
        <v>324</v>
      </c>
      <c r="O78" s="19" t="s">
        <v>261</v>
      </c>
      <c r="P78" s="19"/>
      <c r="Q78" s="20">
        <v>46631</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324</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+Marzo!M84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+Marzo!M90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+Marzo!M96</f>
        <v>0</v>
      </c>
      <c r="E96" s="191">
        <v>50</v>
      </c>
      <c r="F96" s="178">
        <v>13</v>
      </c>
      <c r="G96" s="178"/>
      <c r="H96" s="178"/>
      <c r="I96" s="178"/>
      <c r="J96" s="175">
        <f>+F96+G96</f>
        <v>13</v>
      </c>
      <c r="K96" s="168">
        <f>+AO96</f>
        <v>0</v>
      </c>
      <c r="L96" s="164">
        <f>+J96+K96</f>
        <v>13</v>
      </c>
      <c r="M96" s="157">
        <f>+(D96+E96)-(L96)+H96-I96</f>
        <v>37</v>
      </c>
      <c r="N96" s="18">
        <v>37</v>
      </c>
      <c r="O96" s="19" t="s">
        <v>262</v>
      </c>
      <c r="P96" s="19"/>
      <c r="Q96" s="20">
        <v>46692</v>
      </c>
      <c r="R96" s="21" t="str">
        <f ca="1">IF(Q96=0," ",IFERROR(IF(DATEDIF(TODAY(),Q96,"M")&lt;=5,"ROJO",IF(DATEDIF(TODAY(),Q96,"M")&gt;=12,"VERDE",IF(AND(DATEDIF(TODAY(),Q96,"M")&gt;=6,DATEDIF(TODAY(),Q96,"M")&lt;=11),"AMARILLO"))),S96))</f>
        <v>VERDE</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37</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+Marzo!M102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+Marzo!M108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+Marzo!M114</f>
        <v>180</v>
      </c>
      <c r="E114" s="191">
        <v>500</v>
      </c>
      <c r="F114" s="178">
        <v>74</v>
      </c>
      <c r="G114" s="178"/>
      <c r="H114" s="178"/>
      <c r="I114" s="178"/>
      <c r="J114" s="175">
        <f>+F114+G114</f>
        <v>74</v>
      </c>
      <c r="K114" s="168">
        <f>+AO114</f>
        <v>316</v>
      </c>
      <c r="L114" s="164">
        <f>+J114+K114</f>
        <v>390</v>
      </c>
      <c r="M114" s="157">
        <f>+(D114+E114)-(L114)+H114-I114</f>
        <v>290</v>
      </c>
      <c r="N114" s="18">
        <v>290</v>
      </c>
      <c r="O114" s="19" t="s">
        <v>263</v>
      </c>
      <c r="P114" s="19"/>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103</v>
      </c>
      <c r="AC114" s="146">
        <v>213</v>
      </c>
      <c r="AD114" s="145">
        <f>+AB114+AC114</f>
        <v>316</v>
      </c>
      <c r="AE114" s="146"/>
      <c r="AF114" s="146"/>
      <c r="AG114" s="146"/>
      <c r="AH114" s="146"/>
      <c r="AI114" s="146"/>
      <c r="AJ114" s="146"/>
      <c r="AK114" s="146"/>
      <c r="AL114" s="146"/>
      <c r="AM114" s="146"/>
      <c r="AN114" s="146"/>
      <c r="AO114" s="123">
        <f>SUM(AD114:AN118)</f>
        <v>316</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290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+Marzo!M120</f>
        <v>290</v>
      </c>
      <c r="E120" s="191"/>
      <c r="F120" s="178">
        <v>47</v>
      </c>
      <c r="G120" s="178"/>
      <c r="H120" s="178"/>
      <c r="I120" s="178"/>
      <c r="J120" s="175">
        <f>+F120+G120</f>
        <v>47</v>
      </c>
      <c r="K120" s="168">
        <f>+AO120</f>
        <v>0</v>
      </c>
      <c r="L120" s="164">
        <f>+J120+K120</f>
        <v>47</v>
      </c>
      <c r="M120" s="157">
        <f>+(D120+E120)-(L120)+H120-I120</f>
        <v>243</v>
      </c>
      <c r="N120" s="18">
        <v>243</v>
      </c>
      <c r="O120" s="19" t="s">
        <v>144</v>
      </c>
      <c r="P120" s="19"/>
      <c r="Q120" s="20">
        <v>46661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243</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+Marzo!M126</f>
        <v>320</v>
      </c>
      <c r="E126" s="191">
        <v>160</v>
      </c>
      <c r="F126" s="178">
        <v>112</v>
      </c>
      <c r="G126" s="178"/>
      <c r="H126" s="178"/>
      <c r="I126" s="178"/>
      <c r="J126" s="175">
        <f>+F126+G126</f>
        <v>112</v>
      </c>
      <c r="K126" s="168">
        <f>+AO126</f>
        <v>0</v>
      </c>
      <c r="L126" s="164">
        <f>+J126+K126</f>
        <v>112</v>
      </c>
      <c r="M126" s="157">
        <f>+(D126+E126)-(L126)+H126-I126</f>
        <v>368</v>
      </c>
      <c r="N126" s="18">
        <v>368</v>
      </c>
      <c r="O126" s="19" t="s">
        <v>146</v>
      </c>
      <c r="P126" s="19"/>
      <c r="Q126" s="20">
        <v>46722</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368</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+Marzo!M132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+Marzo!M138</f>
        <v>152</v>
      </c>
      <c r="E138" s="191">
        <v>100</v>
      </c>
      <c r="F138" s="178">
        <v>76</v>
      </c>
      <c r="G138" s="178"/>
      <c r="H138" s="178"/>
      <c r="I138" s="178"/>
      <c r="J138" s="175">
        <f>+F138+G138</f>
        <v>76</v>
      </c>
      <c r="K138" s="168">
        <f>+AO138</f>
        <v>39</v>
      </c>
      <c r="L138" s="164">
        <f>+J138+K138</f>
        <v>115</v>
      </c>
      <c r="M138" s="157">
        <f>+(D138+E138)-(L138)+H138-I138</f>
        <v>137</v>
      </c>
      <c r="N138" s="18">
        <v>137</v>
      </c>
      <c r="O138" s="19" t="s">
        <v>264</v>
      </c>
      <c r="P138" s="19"/>
      <c r="Q138" s="20">
        <v>46447</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c r="AC138" s="146">
        <v>39</v>
      </c>
      <c r="AD138" s="145">
        <f>+AB138+AC138</f>
        <v>39</v>
      </c>
      <c r="AE138" s="146"/>
      <c r="AF138" s="146"/>
      <c r="AG138" s="146"/>
      <c r="AH138" s="146"/>
      <c r="AI138" s="146"/>
      <c r="AJ138" s="146"/>
      <c r="AK138" s="146"/>
      <c r="AL138" s="146"/>
      <c r="AM138" s="146"/>
      <c r="AN138" s="146"/>
      <c r="AO138" s="123">
        <f>SUM(AD138:AN142)</f>
        <v>39</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137</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+Marzo!M144</f>
        <v>193</v>
      </c>
      <c r="E144" s="191"/>
      <c r="F144" s="178">
        <v>37</v>
      </c>
      <c r="G144" s="178"/>
      <c r="H144" s="178"/>
      <c r="I144" s="178"/>
      <c r="J144" s="175">
        <f>+F144+G144</f>
        <v>37</v>
      </c>
      <c r="K144" s="168">
        <f>+AO144</f>
        <v>0</v>
      </c>
      <c r="L144" s="164">
        <f>+J144+K144</f>
        <v>37</v>
      </c>
      <c r="M144" s="157">
        <f>+(D144+E144)-(L144)+H144-I144</f>
        <v>156</v>
      </c>
      <c r="N144" s="18">
        <v>156</v>
      </c>
      <c r="O144" s="19" t="s">
        <v>151</v>
      </c>
      <c r="P144" s="19"/>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156</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+Marzo!M150</f>
        <v>0</v>
      </c>
      <c r="E150" s="194">
        <v>400</v>
      </c>
      <c r="F150" s="178">
        <v>48</v>
      </c>
      <c r="G150" s="178"/>
      <c r="H150" s="178"/>
      <c r="I150" s="178"/>
      <c r="J150" s="175">
        <f>+F150+G150</f>
        <v>48</v>
      </c>
      <c r="K150" s="168">
        <f>+AO150</f>
        <v>18</v>
      </c>
      <c r="L150" s="164">
        <f>+J150+K150</f>
        <v>66</v>
      </c>
      <c r="M150" s="157">
        <f>+(D150+E150)-(L150)+H150-I150</f>
        <v>334</v>
      </c>
      <c r="N150" s="18">
        <v>334</v>
      </c>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v>18</v>
      </c>
      <c r="AD150" s="145">
        <f>+AB150+AC150</f>
        <v>18</v>
      </c>
      <c r="AE150" s="146"/>
      <c r="AF150" s="146"/>
      <c r="AG150" s="146"/>
      <c r="AH150" s="146"/>
      <c r="AI150" s="146"/>
      <c r="AJ150" s="146"/>
      <c r="AK150" s="146"/>
      <c r="AL150" s="146"/>
      <c r="AM150" s="146"/>
      <c r="AN150" s="146"/>
      <c r="AO150" s="123">
        <f>SUM(AD150:AN154)</f>
        <v>18</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334</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+Marzo!D156</f>
        <v>90</v>
      </c>
      <c r="E156" s="194">
        <v>200</v>
      </c>
      <c r="F156" s="178">
        <v>53</v>
      </c>
      <c r="G156" s="178"/>
      <c r="H156" s="178"/>
      <c r="I156" s="178"/>
      <c r="J156" s="175">
        <f>+F156+G156</f>
        <v>53</v>
      </c>
      <c r="K156" s="168">
        <f>+AO156</f>
        <v>14</v>
      </c>
      <c r="L156" s="164">
        <f>+J156+K156</f>
        <v>67</v>
      </c>
      <c r="M156" s="157">
        <f>+(D156+E156)-(L156)+H156-I156</f>
        <v>223</v>
      </c>
      <c r="N156" s="18">
        <v>223</v>
      </c>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v>14</v>
      </c>
      <c r="AD156" s="145">
        <f>+AB156+AC156</f>
        <v>14</v>
      </c>
      <c r="AE156" s="146"/>
      <c r="AF156" s="146"/>
      <c r="AG156" s="146"/>
      <c r="AH156" s="146"/>
      <c r="AI156" s="146"/>
      <c r="AJ156" s="146"/>
      <c r="AK156" s="146"/>
      <c r="AL156" s="146"/>
      <c r="AM156" s="146"/>
      <c r="AN156" s="146"/>
      <c r="AO156" s="123">
        <f>SUM(AD156:AN160)</f>
        <v>14</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223</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+Marzo!D162</f>
        <v>60</v>
      </c>
      <c r="E162" s="191"/>
      <c r="F162" s="178">
        <v>24</v>
      </c>
      <c r="G162" s="178"/>
      <c r="H162" s="178"/>
      <c r="I162" s="178"/>
      <c r="J162" s="175">
        <f>+F162+G162</f>
        <v>24</v>
      </c>
      <c r="K162" s="168">
        <f>+AO162</f>
        <v>0</v>
      </c>
      <c r="L162" s="164">
        <f>+J162+K162</f>
        <v>24</v>
      </c>
      <c r="M162" s="157">
        <f>+(D162+E162)-(L162)+H162-I162</f>
        <v>36</v>
      </c>
      <c r="N162" s="18">
        <v>66</v>
      </c>
      <c r="O162" s="19" t="s">
        <v>162</v>
      </c>
      <c r="P162" s="19"/>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66</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+Marzo!D168</f>
        <v>215</v>
      </c>
      <c r="E168" s="191">
        <v>150</v>
      </c>
      <c r="F168" s="178">
        <v>9</v>
      </c>
      <c r="G168" s="178"/>
      <c r="H168" s="178"/>
      <c r="I168" s="178"/>
      <c r="J168" s="175">
        <f>+F168+G168</f>
        <v>9</v>
      </c>
      <c r="K168" s="168">
        <f>+AO168</f>
        <v>0</v>
      </c>
      <c r="L168" s="164">
        <f>+J168+K168</f>
        <v>9</v>
      </c>
      <c r="M168" s="157">
        <f>+(D168+E168)-(L168)+H168-I168</f>
        <v>356</v>
      </c>
      <c r="N168" s="18"/>
      <c r="O168" s="19"/>
      <c r="P168" s="19"/>
      <c r="Q168" s="20"/>
      <c r="R168" s="21" t="str">
        <f ca="1">IF(Q168=0," ",IFERROR(IF(DATEDIF(TODAY(),Q168,"M")&lt;=5,"ROJO",IF(DATEDIF(TODAY(),Q168,"M")&gt;=12,"VERDE",IF(AND(DATEDIF(TODAY(),Q168,"M")&gt;=6,DATEDIF(TODAY(),Q168,"M")&lt;=11),"AMARILLO"))),S168))</f>
        <v xml:space="preserve"> </v>
      </c>
      <c r="S168" s="21" t="str">
        <f>IF(Q168=0," ",IF(Q168&lt;=$N$5,"VENCIDO","NO VENCIDO"))</f>
        <v xml:space="preserve"> </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v>356</v>
      </c>
      <c r="O169" s="19" t="s">
        <v>244</v>
      </c>
      <c r="P169" s="19"/>
      <c r="Q169" s="20" t="s">
        <v>245</v>
      </c>
      <c r="R169" s="21" t="str">
        <f ca="1">IF(Q169=0," ",IFERROR(IF(DATEDIF(TODAY(),Q169,"M")&lt;=5,"ROJO",IF(DATEDIF(TODAY(),Q169,"M")&gt;=12,"VERDE",IF(AND(DATEDIF(TODAY(),Q169,"M")&gt;=6,DATEDIF(TODAY(),Q169,"M")&lt;=11),"AMARILLO"))),S169))</f>
        <v>AMARILLO</v>
      </c>
      <c r="S169" s="29" t="str">
        <f>IF(Q169=0," ",IF(Q169&lt;=$N$5,"VENCIDO","NO VENCIDO"))</f>
        <v>NO VENCIDO</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356</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+Marzo!D174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+Marzo!D180</f>
        <v>6</v>
      </c>
      <c r="E180" s="191"/>
      <c r="F180" s="178"/>
      <c r="G180" s="178"/>
      <c r="H180" s="178"/>
      <c r="I180" s="178"/>
      <c r="J180" s="175">
        <f>+F180+G180</f>
        <v>0</v>
      </c>
      <c r="K180" s="168">
        <f>+AO180</f>
        <v>0</v>
      </c>
      <c r="L180" s="164">
        <f>+J180+K180</f>
        <v>0</v>
      </c>
      <c r="M180" s="157">
        <f>+(D180+E180)-(L180)+H180-I180</f>
        <v>6</v>
      </c>
      <c r="N180" s="18">
        <v>6</v>
      </c>
      <c r="O180" s="19" t="s">
        <v>169</v>
      </c>
      <c r="P180" s="19"/>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+Marzo!D186</f>
        <v>8</v>
      </c>
      <c r="E186" s="191"/>
      <c r="F186" s="178"/>
      <c r="G186" s="178"/>
      <c r="H186" s="178"/>
      <c r="I186" s="178"/>
      <c r="J186" s="175">
        <f>+F186+G186</f>
        <v>0</v>
      </c>
      <c r="K186" s="168">
        <f>+AO186</f>
        <v>0</v>
      </c>
      <c r="L186" s="164">
        <f>+J186+K186</f>
        <v>0</v>
      </c>
      <c r="M186" s="157">
        <f>+(D186+E186)-(L186)+H186-I186</f>
        <v>8</v>
      </c>
      <c r="N186" s="18">
        <v>8</v>
      </c>
      <c r="O186" s="19" t="s">
        <v>167</v>
      </c>
      <c r="P186" s="19"/>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+Marzo!D192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+Marzo!D198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+Marzo!D204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+Marzo!D210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+Marzo!D216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+Marzo!M223</f>
        <v>230</v>
      </c>
      <c r="E223" s="191">
        <v>200</v>
      </c>
      <c r="F223" s="178">
        <v>50</v>
      </c>
      <c r="G223" s="178"/>
      <c r="H223" s="178"/>
      <c r="I223" s="178"/>
      <c r="J223" s="175">
        <f>+F223+G223</f>
        <v>50</v>
      </c>
      <c r="K223" s="168">
        <f>+AO223</f>
        <v>170</v>
      </c>
      <c r="L223" s="164">
        <f>+J223+K223</f>
        <v>220</v>
      </c>
      <c r="M223" s="157">
        <f>+(D223+E223)-(L223)+H223-I223</f>
        <v>210</v>
      </c>
      <c r="N223" s="18">
        <v>210</v>
      </c>
      <c r="O223" s="19" t="s">
        <v>177</v>
      </c>
      <c r="P223" s="19"/>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106</v>
      </c>
      <c r="AC223" s="146">
        <v>64</v>
      </c>
      <c r="AD223" s="145">
        <f>+AB223+AC223</f>
        <v>170</v>
      </c>
      <c r="AE223" s="130"/>
      <c r="AF223" s="130"/>
      <c r="AG223" s="130"/>
      <c r="AH223" s="130"/>
      <c r="AI223" s="130"/>
      <c r="AJ223" s="130"/>
      <c r="AK223" s="130"/>
      <c r="AL223" s="130"/>
      <c r="AM223" s="130"/>
      <c r="AN223" s="130"/>
      <c r="AO223" s="123">
        <f>SUM(AD223:AN227)</f>
        <v>170</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210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+Marzo!M229</f>
        <v>241</v>
      </c>
      <c r="E229" s="191">
        <v>200</v>
      </c>
      <c r="F229" s="178">
        <v>117</v>
      </c>
      <c r="G229" s="178"/>
      <c r="H229" s="178"/>
      <c r="I229" s="178"/>
      <c r="J229" s="175">
        <f>+F229+G229</f>
        <v>117</v>
      </c>
      <c r="K229" s="168">
        <f>+AO229</f>
        <v>0</v>
      </c>
      <c r="L229" s="164">
        <f>+J229+K229</f>
        <v>117</v>
      </c>
      <c r="M229" s="157">
        <f>+(D229+E229)-(L229)+H229-I229</f>
        <v>324</v>
      </c>
      <c r="N229" s="18">
        <v>324</v>
      </c>
      <c r="O229" s="19" t="s">
        <v>246</v>
      </c>
      <c r="P229" s="19"/>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324</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+Marzo!M235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+Marzo!M241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+Marzo!M247</f>
        <v>0</v>
      </c>
      <c r="E247" s="191">
        <v>50</v>
      </c>
      <c r="F247" s="178">
        <v>13</v>
      </c>
      <c r="G247" s="178"/>
      <c r="H247" s="178"/>
      <c r="I247" s="178"/>
      <c r="J247" s="175">
        <f>+F247+G247</f>
        <v>13</v>
      </c>
      <c r="K247" s="168">
        <f>+AO247</f>
        <v>0</v>
      </c>
      <c r="L247" s="164">
        <f>+J247+K247</f>
        <v>13</v>
      </c>
      <c r="M247" s="157">
        <f>+(D247+E247)-(L247)+H247-I247</f>
        <v>37</v>
      </c>
      <c r="N247" s="19" t="s">
        <v>265</v>
      </c>
      <c r="O247" s="19"/>
      <c r="P247" s="20">
        <v>46539</v>
      </c>
      <c r="Q247" s="20">
        <v>46539</v>
      </c>
      <c r="R247" s="21" t="str">
        <f ca="1">IF(Q247=0," ",IFERROR(IF(DATEDIF(TODAY(),Q247,"M")&lt;=5,"ROJO",IF(DATEDIF(TODAY(),Q247,"M")&gt;=12,"VERDE",IF(AND(DATEDIF(TODAY(),Q247,"M")&gt;=6,DATEDIF(TODAY(),Q247,"M")&lt;=11),"AMARILLO"))),S247))</f>
        <v>AMARILLO</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0</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+Marzo!M253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+Marzo!M259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+Marzo!M265</f>
        <v>180</v>
      </c>
      <c r="E265" s="191">
        <v>500</v>
      </c>
      <c r="F265" s="178">
        <v>74</v>
      </c>
      <c r="G265" s="178"/>
      <c r="H265" s="178"/>
      <c r="I265" s="178"/>
      <c r="J265" s="175">
        <f>+F265+G265</f>
        <v>74</v>
      </c>
      <c r="K265" s="168">
        <f>+AO265</f>
        <v>316</v>
      </c>
      <c r="L265" s="164">
        <f>+J265+K265</f>
        <v>390</v>
      </c>
      <c r="M265" s="157">
        <f>+(D265+E265)-(L265)+H265-I265</f>
        <v>290</v>
      </c>
      <c r="N265" s="18">
        <v>290</v>
      </c>
      <c r="O265" s="19" t="s">
        <v>186</v>
      </c>
      <c r="P265" s="19"/>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103</v>
      </c>
      <c r="AC265" s="146">
        <v>213</v>
      </c>
      <c r="AD265" s="145">
        <f>+AB265+AC265</f>
        <v>316</v>
      </c>
      <c r="AE265" s="146"/>
      <c r="AF265" s="146"/>
      <c r="AG265" s="146"/>
      <c r="AH265" s="146"/>
      <c r="AI265" s="146"/>
      <c r="AJ265" s="146"/>
      <c r="AK265" s="146"/>
      <c r="AL265" s="146"/>
      <c r="AM265" s="146"/>
      <c r="AN265" s="146"/>
      <c r="AO265" s="123">
        <f>SUM(AD265:AN269)</f>
        <v>316</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290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+Marzo!M271</f>
        <v>320</v>
      </c>
      <c r="E271" s="191">
        <v>160</v>
      </c>
      <c r="F271" s="178">
        <v>112</v>
      </c>
      <c r="G271" s="178"/>
      <c r="H271" s="178"/>
      <c r="I271" s="178"/>
      <c r="J271" s="175">
        <f>+F271+G271</f>
        <v>112</v>
      </c>
      <c r="K271" s="168">
        <f>+AO271</f>
        <v>0</v>
      </c>
      <c r="L271" s="164">
        <f>+J271+K271</f>
        <v>112</v>
      </c>
      <c r="M271" s="157">
        <f>+(D271+E271)-(L271)+H271-I271</f>
        <v>368</v>
      </c>
      <c r="N271" s="18">
        <v>368</v>
      </c>
      <c r="O271" s="19" t="s">
        <v>188</v>
      </c>
      <c r="P271" s="19"/>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368</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+Marzo!M277</f>
        <v>90</v>
      </c>
      <c r="E277" s="191"/>
      <c r="F277" s="178">
        <v>24</v>
      </c>
      <c r="G277" s="178"/>
      <c r="H277" s="178"/>
      <c r="I277" s="178"/>
      <c r="J277" s="175">
        <f>+F277+G277</f>
        <v>24</v>
      </c>
      <c r="K277" s="168">
        <f>+AO277</f>
        <v>0</v>
      </c>
      <c r="L277" s="164">
        <f>+J277+K277</f>
        <v>24</v>
      </c>
      <c r="M277" s="157">
        <f>+(D277+E277)-(L277)+H277-I277</f>
        <v>66</v>
      </c>
      <c r="N277" s="18"/>
      <c r="O277" s="19" t="s">
        <v>162</v>
      </c>
      <c r="P277" s="19"/>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0</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+Marzo!M283</f>
        <v>8</v>
      </c>
      <c r="E283" s="191"/>
      <c r="F283" s="178"/>
      <c r="G283" s="178"/>
      <c r="H283" s="178"/>
      <c r="I283" s="178"/>
      <c r="J283" s="175">
        <f>+F283+G283</f>
        <v>0</v>
      </c>
      <c r="K283" s="168">
        <f>+AO283</f>
        <v>0</v>
      </c>
      <c r="L283" s="164">
        <f>+J283+K283</f>
        <v>0</v>
      </c>
      <c r="M283" s="157">
        <f>+(D283+E283)-(L283)+H283-I283</f>
        <v>8</v>
      </c>
      <c r="N283" s="18">
        <v>8</v>
      </c>
      <c r="O283" s="19" t="s">
        <v>169</v>
      </c>
      <c r="P283" s="19"/>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+Marzo!M289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+Marzo!M296</f>
        <v>708</v>
      </c>
      <c r="E296" s="191">
        <v>500</v>
      </c>
      <c r="F296" s="178">
        <v>173</v>
      </c>
      <c r="G296" s="178"/>
      <c r="H296" s="178"/>
      <c r="I296" s="178"/>
      <c r="J296" s="175">
        <f>+F296+G296</f>
        <v>173</v>
      </c>
      <c r="K296" s="168">
        <f>+AO296</f>
        <v>0</v>
      </c>
      <c r="L296" s="164">
        <f>+J296+K296</f>
        <v>173</v>
      </c>
      <c r="M296" s="157">
        <f>+(D296+E296)-L296+H296-I296</f>
        <v>1035</v>
      </c>
      <c r="N296" s="18">
        <v>1035</v>
      </c>
      <c r="O296" s="19" t="s">
        <v>259</v>
      </c>
      <c r="P296" s="19"/>
      <c r="Q296" s="20">
        <v>46600</v>
      </c>
      <c r="R296" s="21" t="str">
        <f ca="1">IF(Q296=0," ",IFERROR(IF(DATEDIF(TODAY(),Q296,"M")&lt;=5,"ROJO",IF(DATEDIF(TODAY(),Q296,"M")&gt;=12,"VERDE",IF(AND(DATEDIF(TODAY(),Q296,"M")&gt;=6,DATEDIF(TODAY(),Q296,"M")&lt;=11),"AMARILLO"))),S296))</f>
        <v>AMARILLO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1035</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+Marzo!M303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+Marzo!M310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+Marzo!M317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+Marzo!M324</f>
        <v>250</v>
      </c>
      <c r="E324" s="191">
        <v>2000</v>
      </c>
      <c r="F324" s="178">
        <v>902</v>
      </c>
      <c r="G324" s="178"/>
      <c r="H324" s="178"/>
      <c r="I324" s="178"/>
      <c r="J324" s="175">
        <f>+F324+G324</f>
        <v>902</v>
      </c>
      <c r="K324" s="168">
        <f>+AO324</f>
        <v>0</v>
      </c>
      <c r="L324" s="164">
        <f>+J324+K324</f>
        <v>902</v>
      </c>
      <c r="M324" s="157">
        <f>+(D324+E324)-L324+H324-I324</f>
        <v>1348</v>
      </c>
      <c r="N324" s="18">
        <v>1348</v>
      </c>
      <c r="O324" s="19"/>
      <c r="P324" s="19" t="s">
        <v>266</v>
      </c>
      <c r="Q324" s="20">
        <v>46447</v>
      </c>
      <c r="R324" s="21" t="str">
        <f ca="1">IF(Q324=0," ",IFERROR(IF(DATEDIF(TODAY(),Q324,"M")&lt;=5,"ROJO",IF(DATEDIF(TODAY(),Q324,"M")&gt;=12,"VERDE",IF(AND(DATEDIF(TODAY(),Q324,"M")&gt;=6,DATEDIF(TODAY(),Q324,"M")&lt;=11),"AMARILLO"))),S324))</f>
        <v>ROJO</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1348</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+Marzo!M331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+Marzo!M338</f>
        <v>904</v>
      </c>
      <c r="E338" s="191">
        <v>1000</v>
      </c>
      <c r="F338" s="178">
        <v>340</v>
      </c>
      <c r="G338" s="178"/>
      <c r="H338" s="178"/>
      <c r="I338" s="178"/>
      <c r="J338" s="175">
        <f>+F338+G338</f>
        <v>340</v>
      </c>
      <c r="K338" s="168">
        <f>+AO338</f>
        <v>0</v>
      </c>
      <c r="L338" s="164">
        <f>+J338+K338</f>
        <v>340</v>
      </c>
      <c r="M338" s="157">
        <f>+(D338+E338)-L338+H338-I338</f>
        <v>1564</v>
      </c>
      <c r="N338" s="18">
        <v>1564</v>
      </c>
      <c r="O338" s="19" t="s">
        <v>203</v>
      </c>
      <c r="P338" s="19"/>
      <c r="Q338" s="20">
        <v>47727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1564</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+Marzo!M345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+Marzo!M352</f>
        <v>860</v>
      </c>
      <c r="E352" s="191">
        <v>500</v>
      </c>
      <c r="F352" s="178">
        <v>50</v>
      </c>
      <c r="G352" s="178"/>
      <c r="H352" s="178"/>
      <c r="I352" s="178"/>
      <c r="J352" s="175">
        <f>+F352+G352</f>
        <v>50</v>
      </c>
      <c r="K352" s="168">
        <f>+AO352</f>
        <v>0</v>
      </c>
      <c r="L352" s="164">
        <f>+J352+K352</f>
        <v>50</v>
      </c>
      <c r="M352" s="157">
        <f>+(D352+E352)-L352+H352-I352</f>
        <v>1310</v>
      </c>
      <c r="N352" s="18">
        <v>1310</v>
      </c>
      <c r="O352" s="19" t="s">
        <v>267</v>
      </c>
      <c r="P352" s="19"/>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1310</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+Marzo!M359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+Marzo!M366</f>
        <v>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+Marzo!M367</f>
        <v>27</v>
      </c>
      <c r="E367" s="59"/>
      <c r="F367" s="60"/>
      <c r="G367" s="60"/>
      <c r="H367" s="30"/>
      <c r="I367" s="30"/>
      <c r="J367" s="31">
        <f t="shared" si="3"/>
        <v>0</v>
      </c>
      <c r="K367" s="61">
        <f t="shared" si="4"/>
        <v>0</v>
      </c>
      <c r="L367" s="62">
        <f t="shared" si="5"/>
        <v>0</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+Marzo!M368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+Marzo!M369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+Marzo!M370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+Marzo!M371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+Marzo!M372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+Marzo!M378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+Marzo!M379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+Marzo!M380</f>
        <v>0</v>
      </c>
      <c r="E380" s="59">
        <v>20</v>
      </c>
      <c r="F380" s="72">
        <v>20</v>
      </c>
      <c r="G380" s="72"/>
      <c r="H380" s="73"/>
      <c r="I380" s="73"/>
      <c r="J380" s="31">
        <f>SUM(F380,G380)</f>
        <v>20</v>
      </c>
      <c r="K380" s="61">
        <f>+AQ380</f>
        <v>0</v>
      </c>
      <c r="L380" s="62">
        <f>+J380+K380</f>
        <v>20</v>
      </c>
      <c r="M380" s="63">
        <f>+(D380+E380)-(L380)+H380-I380</f>
        <v>0</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HEnbDucGntvL646qnF9ec9iRLa2kRhiKeAOdekH4FAeBR/N2GQS04IB15YKvQMnGpMKtjLE4uNaXGGc9jEYWmg==" saltValue="giHA6BpgSWKC1IVywubBow=="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493" priority="16" stopIfTrue="1" operator="lessThan">
      <formula>0</formula>
    </cfRule>
  </conditionalFormatting>
  <conditionalFormatting sqref="D161">
    <cfRule type="cellIs" dxfId="1492" priority="17" stopIfTrue="1" operator="lessThan">
      <formula>0</formula>
    </cfRule>
  </conditionalFormatting>
  <conditionalFormatting sqref="M6:M10">
    <cfRule type="cellIs" dxfId="1491" priority="69" stopIfTrue="1" operator="lessThan">
      <formula>0</formula>
    </cfRule>
  </conditionalFormatting>
  <conditionalFormatting sqref="M11">
    <cfRule type="containsText" dxfId="1490" priority="225" operator="containsText" text="Falso">
      <formula>NOT(ISERROR(SEARCH("Falso",M11)))</formula>
    </cfRule>
  </conditionalFormatting>
  <conditionalFormatting sqref="M12:M16">
    <cfRule type="cellIs" dxfId="1489" priority="67" stopIfTrue="1" operator="lessThan">
      <formula>0</formula>
    </cfRule>
  </conditionalFormatting>
  <conditionalFormatting sqref="M17">
    <cfRule type="containsText" dxfId="1488" priority="224" operator="containsText" text="Falso">
      <formula>NOT(ISERROR(SEARCH("Falso",M17)))</formula>
    </cfRule>
  </conditionalFormatting>
  <conditionalFormatting sqref="M18:M22">
    <cfRule type="cellIs" dxfId="1487" priority="66" stopIfTrue="1" operator="lessThan">
      <formula>0</formula>
    </cfRule>
  </conditionalFormatting>
  <conditionalFormatting sqref="M23">
    <cfRule type="containsText" dxfId="1486" priority="215" operator="containsText" text="Falso">
      <formula>NOT(ISERROR(SEARCH("Falso",M23)))</formula>
    </cfRule>
  </conditionalFormatting>
  <conditionalFormatting sqref="M24:M28">
    <cfRule type="cellIs" dxfId="1485" priority="65" stopIfTrue="1" operator="lessThan">
      <formula>0</formula>
    </cfRule>
  </conditionalFormatting>
  <conditionalFormatting sqref="M29">
    <cfRule type="containsText" dxfId="1484" priority="214" operator="containsText" text="Falso">
      <formula>NOT(ISERROR(SEARCH("Falso",M29)))</formula>
    </cfRule>
  </conditionalFormatting>
  <conditionalFormatting sqref="M30:M34">
    <cfRule type="cellIs" dxfId="1483" priority="64" stopIfTrue="1" operator="lessThan">
      <formula>0</formula>
    </cfRule>
  </conditionalFormatting>
  <conditionalFormatting sqref="M35">
    <cfRule type="containsText" dxfId="1482" priority="205" operator="containsText" text="Falso">
      <formula>NOT(ISERROR(SEARCH("Falso",M35)))</formula>
    </cfRule>
  </conditionalFormatting>
  <conditionalFormatting sqref="M36:M40">
    <cfRule type="cellIs" dxfId="1481" priority="63" stopIfTrue="1" operator="lessThan">
      <formula>0</formula>
    </cfRule>
  </conditionalFormatting>
  <conditionalFormatting sqref="M41">
    <cfRule type="containsText" dxfId="1480" priority="204" operator="containsText" text="Falso">
      <formula>NOT(ISERROR(SEARCH("Falso",M41)))</formula>
    </cfRule>
  </conditionalFormatting>
  <conditionalFormatting sqref="M42:M46">
    <cfRule type="cellIs" dxfId="1479" priority="62" stopIfTrue="1" operator="lessThan">
      <formula>0</formula>
    </cfRule>
  </conditionalFormatting>
  <conditionalFormatting sqref="M47">
    <cfRule type="containsText" dxfId="1478" priority="195" operator="containsText" text="Falso">
      <formula>NOT(ISERROR(SEARCH("Falso",M47)))</formula>
    </cfRule>
  </conditionalFormatting>
  <conditionalFormatting sqref="M48:M52">
    <cfRule type="cellIs" dxfId="1477" priority="61" stopIfTrue="1" operator="lessThan">
      <formula>0</formula>
    </cfRule>
  </conditionalFormatting>
  <conditionalFormatting sqref="M54:M58">
    <cfRule type="cellIs" dxfId="1476" priority="60" stopIfTrue="1" operator="lessThan">
      <formula>0</formula>
    </cfRule>
  </conditionalFormatting>
  <conditionalFormatting sqref="M60:M64">
    <cfRule type="cellIs" dxfId="1475" priority="59" stopIfTrue="1" operator="lessThan">
      <formula>0</formula>
    </cfRule>
  </conditionalFormatting>
  <conditionalFormatting sqref="M66:M70">
    <cfRule type="cellIs" dxfId="1474" priority="58" stopIfTrue="1" operator="lessThan">
      <formula>0</formula>
    </cfRule>
  </conditionalFormatting>
  <conditionalFormatting sqref="M72:M76">
    <cfRule type="cellIs" dxfId="1473" priority="57" stopIfTrue="1" operator="lessThan">
      <formula>0</formula>
    </cfRule>
  </conditionalFormatting>
  <conditionalFormatting sqref="M78:M82">
    <cfRule type="cellIs" dxfId="1472" priority="56" stopIfTrue="1" operator="lessThan">
      <formula>0</formula>
    </cfRule>
  </conditionalFormatting>
  <conditionalFormatting sqref="M84:M88">
    <cfRule type="cellIs" dxfId="1471" priority="55" stopIfTrue="1" operator="lessThan">
      <formula>0</formula>
    </cfRule>
  </conditionalFormatting>
  <conditionalFormatting sqref="M90:M94">
    <cfRule type="cellIs" dxfId="1470" priority="54" stopIfTrue="1" operator="lessThan">
      <formula>0</formula>
    </cfRule>
  </conditionalFormatting>
  <conditionalFormatting sqref="M96:M100">
    <cfRule type="cellIs" dxfId="1469" priority="53" stopIfTrue="1" operator="lessThan">
      <formula>0</formula>
    </cfRule>
  </conditionalFormatting>
  <conditionalFormatting sqref="M102:M106">
    <cfRule type="cellIs" dxfId="1468" priority="52" stopIfTrue="1" operator="lessThan">
      <formula>0</formula>
    </cfRule>
  </conditionalFormatting>
  <conditionalFormatting sqref="M107">
    <cfRule type="containsText" dxfId="1467" priority="180" operator="containsText" text="Falso">
      <formula>NOT(ISERROR(SEARCH("Falso",M107)))</formula>
    </cfRule>
  </conditionalFormatting>
  <conditionalFormatting sqref="M108:M112">
    <cfRule type="cellIs" dxfId="1466" priority="51" stopIfTrue="1" operator="lessThan">
      <formula>0</formula>
    </cfRule>
  </conditionalFormatting>
  <conditionalFormatting sqref="M114:M118">
    <cfRule type="cellIs" dxfId="1465" priority="50" stopIfTrue="1" operator="lessThan">
      <formula>0</formula>
    </cfRule>
  </conditionalFormatting>
  <conditionalFormatting sqref="M120:M124">
    <cfRule type="cellIs" dxfId="1464" priority="49" stopIfTrue="1" operator="lessThan">
      <formula>0</formula>
    </cfRule>
  </conditionalFormatting>
  <conditionalFormatting sqref="M126:M130">
    <cfRule type="cellIs" dxfId="1463" priority="48" stopIfTrue="1" operator="lessThan">
      <formula>0</formula>
    </cfRule>
  </conditionalFormatting>
  <conditionalFormatting sqref="M132:M136">
    <cfRule type="cellIs" dxfId="1462" priority="47" stopIfTrue="1" operator="lessThan">
      <formula>0</formula>
    </cfRule>
  </conditionalFormatting>
  <conditionalFormatting sqref="M138:M142">
    <cfRule type="cellIs" dxfId="1461" priority="46" stopIfTrue="1" operator="lessThan">
      <formula>0</formula>
    </cfRule>
  </conditionalFormatting>
  <conditionalFormatting sqref="M144:M148">
    <cfRule type="cellIs" dxfId="1460" priority="45" stopIfTrue="1" operator="lessThan">
      <formula>0</formula>
    </cfRule>
  </conditionalFormatting>
  <conditionalFormatting sqref="M150:M154">
    <cfRule type="cellIs" dxfId="1459" priority="44" stopIfTrue="1" operator="lessThan">
      <formula>0</formula>
    </cfRule>
  </conditionalFormatting>
  <conditionalFormatting sqref="M155">
    <cfRule type="containsText" dxfId="1458" priority="70" operator="containsText" text="Falso">
      <formula>NOT(ISERROR(SEARCH("Falso",M155)))</formula>
    </cfRule>
  </conditionalFormatting>
  <conditionalFormatting sqref="M156:M160">
    <cfRule type="cellIs" dxfId="1457" priority="43" stopIfTrue="1" operator="lessThan">
      <formula>0</formula>
    </cfRule>
  </conditionalFormatting>
  <conditionalFormatting sqref="M161">
    <cfRule type="containsText" dxfId="1456" priority="71" operator="containsText" text="Falso">
      <formula>NOT(ISERROR(SEARCH("Falso",M161)))</formula>
    </cfRule>
  </conditionalFormatting>
  <conditionalFormatting sqref="M162:M166">
    <cfRule type="cellIs" dxfId="1455" priority="42" stopIfTrue="1" operator="lessThan">
      <formula>0</formula>
    </cfRule>
  </conditionalFormatting>
  <conditionalFormatting sqref="M167">
    <cfRule type="containsText" dxfId="1454" priority="167" operator="containsText" text="Falso">
      <formula>NOT(ISERROR(SEARCH("Falso",M167)))</formula>
    </cfRule>
  </conditionalFormatting>
  <conditionalFormatting sqref="M168:M172">
    <cfRule type="cellIs" dxfId="1453" priority="41" stopIfTrue="1" operator="lessThan">
      <formula>0</formula>
    </cfRule>
  </conditionalFormatting>
  <conditionalFormatting sqref="M173">
    <cfRule type="containsText" dxfId="1452" priority="162" operator="containsText" text="Falso">
      <formula>NOT(ISERROR(SEARCH("Falso",M173)))</formula>
    </cfRule>
  </conditionalFormatting>
  <conditionalFormatting sqref="M174:M178">
    <cfRule type="cellIs" dxfId="1451" priority="40" stopIfTrue="1" operator="lessThan">
      <formula>0</formula>
    </cfRule>
  </conditionalFormatting>
  <conditionalFormatting sqref="M179">
    <cfRule type="containsText" dxfId="1450" priority="157" operator="containsText" text="Falso">
      <formula>NOT(ISERROR(SEARCH("Falso",M179)))</formula>
    </cfRule>
  </conditionalFormatting>
  <conditionalFormatting sqref="M180:M184">
    <cfRule type="cellIs" dxfId="1449" priority="39" stopIfTrue="1" operator="lessThan">
      <formula>0</formula>
    </cfRule>
  </conditionalFormatting>
  <conditionalFormatting sqref="M185">
    <cfRule type="containsText" dxfId="1448" priority="152" operator="containsText" text="Falso">
      <formula>NOT(ISERROR(SEARCH("Falso",M185)))</formula>
    </cfRule>
  </conditionalFormatting>
  <conditionalFormatting sqref="M186:M190">
    <cfRule type="cellIs" dxfId="1447" priority="38" stopIfTrue="1" operator="lessThan">
      <formula>0</formula>
    </cfRule>
  </conditionalFormatting>
  <conditionalFormatting sqref="M192:M196">
    <cfRule type="cellIs" dxfId="1446" priority="37" stopIfTrue="1" operator="lessThan">
      <formula>0</formula>
    </cfRule>
  </conditionalFormatting>
  <conditionalFormatting sqref="M198:M202">
    <cfRule type="cellIs" dxfId="1445" priority="36" stopIfTrue="1" operator="lessThan">
      <formula>0</formula>
    </cfRule>
  </conditionalFormatting>
  <conditionalFormatting sqref="M204:M208">
    <cfRule type="cellIs" dxfId="1444" priority="35" stopIfTrue="1" operator="lessThan">
      <formula>0</formula>
    </cfRule>
  </conditionalFormatting>
  <conditionalFormatting sqref="M210:M214">
    <cfRule type="cellIs" dxfId="1443" priority="34" stopIfTrue="1" operator="lessThan">
      <formula>0</formula>
    </cfRule>
  </conditionalFormatting>
  <conditionalFormatting sqref="M216:M220">
    <cfRule type="cellIs" dxfId="1442" priority="33" stopIfTrue="1" operator="lessThan">
      <formula>0</formula>
    </cfRule>
  </conditionalFormatting>
  <conditionalFormatting sqref="M223:M227">
    <cfRule type="cellIs" dxfId="1441" priority="32" stopIfTrue="1" operator="lessThan">
      <formula>0</formula>
    </cfRule>
  </conditionalFormatting>
  <conditionalFormatting sqref="M228">
    <cfRule type="containsText" dxfId="1440" priority="141" operator="containsText" text="Falso">
      <formula>NOT(ISERROR(SEARCH("Falso",M228)))</formula>
    </cfRule>
  </conditionalFormatting>
  <conditionalFormatting sqref="M229:M233">
    <cfRule type="cellIs" dxfId="1439" priority="31" stopIfTrue="1" operator="lessThan">
      <formula>0</formula>
    </cfRule>
  </conditionalFormatting>
  <conditionalFormatting sqref="M235:M239">
    <cfRule type="cellIs" dxfId="1438" priority="30" stopIfTrue="1" operator="lessThan">
      <formula>0</formula>
    </cfRule>
  </conditionalFormatting>
  <conditionalFormatting sqref="M241:M245">
    <cfRule type="cellIs" dxfId="1437" priority="29" stopIfTrue="1" operator="lessThan">
      <formula>0</formula>
    </cfRule>
  </conditionalFormatting>
  <conditionalFormatting sqref="M247:M251">
    <cfRule type="cellIs" dxfId="1436" priority="28" stopIfTrue="1" operator="lessThan">
      <formula>0</formula>
    </cfRule>
  </conditionalFormatting>
  <conditionalFormatting sqref="M252">
    <cfRule type="containsText" dxfId="1435" priority="131" operator="containsText" text="Falso">
      <formula>NOT(ISERROR(SEARCH("Falso",M252)))</formula>
    </cfRule>
  </conditionalFormatting>
  <conditionalFormatting sqref="M253:M257">
    <cfRule type="cellIs" dxfId="1434" priority="27" stopIfTrue="1" operator="lessThan">
      <formula>0</formula>
    </cfRule>
  </conditionalFormatting>
  <conditionalFormatting sqref="M258">
    <cfRule type="containsText" dxfId="1433" priority="126" operator="containsText" text="Falso">
      <formula>NOT(ISERROR(SEARCH("Falso",M258)))</formula>
    </cfRule>
  </conditionalFormatting>
  <conditionalFormatting sqref="M259:M263">
    <cfRule type="cellIs" dxfId="1432" priority="26" stopIfTrue="1" operator="lessThan">
      <formula>0</formula>
    </cfRule>
  </conditionalFormatting>
  <conditionalFormatting sqref="M265:M269">
    <cfRule type="cellIs" dxfId="1431" priority="25" stopIfTrue="1" operator="lessThan">
      <formula>0</formula>
    </cfRule>
  </conditionalFormatting>
  <conditionalFormatting sqref="M271:M275">
    <cfRule type="cellIs" dxfId="1430" priority="24" stopIfTrue="1" operator="lessThan">
      <formula>0</formula>
    </cfRule>
  </conditionalFormatting>
  <conditionalFormatting sqref="M277:M281">
    <cfRule type="cellIs" dxfId="1429" priority="23" stopIfTrue="1" operator="lessThan">
      <formula>0</formula>
    </cfRule>
  </conditionalFormatting>
  <conditionalFormatting sqref="M283:M287">
    <cfRule type="cellIs" dxfId="1428" priority="22" stopIfTrue="1" operator="lessThan">
      <formula>0</formula>
    </cfRule>
  </conditionalFormatting>
  <conditionalFormatting sqref="M289:M293">
    <cfRule type="cellIs" dxfId="1427" priority="21" stopIfTrue="1" operator="lessThan">
      <formula>0</formula>
    </cfRule>
  </conditionalFormatting>
  <conditionalFormatting sqref="M296:M301">
    <cfRule type="cellIs" dxfId="1426" priority="15" stopIfTrue="1" operator="lessThan">
      <formula>0</formula>
    </cfRule>
  </conditionalFormatting>
  <conditionalFormatting sqref="M302">
    <cfRule type="containsText" dxfId="1425" priority="14" operator="containsText" text="Falso">
      <formula>NOT(ISERROR(SEARCH("Falso",M302)))</formula>
    </cfRule>
  </conditionalFormatting>
  <conditionalFormatting sqref="M303:M308">
    <cfRule type="cellIs" dxfId="1424" priority="9" stopIfTrue="1" operator="lessThan">
      <formula>0</formula>
    </cfRule>
  </conditionalFormatting>
  <conditionalFormatting sqref="M310:M315">
    <cfRule type="cellIs" dxfId="1423" priority="8" stopIfTrue="1" operator="lessThan">
      <formula>0</formula>
    </cfRule>
  </conditionalFormatting>
  <conditionalFormatting sqref="M317:M322">
    <cfRule type="cellIs" dxfId="1422" priority="7" stopIfTrue="1" operator="lessThan">
      <formula>0</formula>
    </cfRule>
  </conditionalFormatting>
  <conditionalFormatting sqref="M324:M329">
    <cfRule type="cellIs" dxfId="1421" priority="6" stopIfTrue="1" operator="lessThan">
      <formula>0</formula>
    </cfRule>
  </conditionalFormatting>
  <conditionalFormatting sqref="M331:M336">
    <cfRule type="cellIs" dxfId="1420" priority="5" stopIfTrue="1" operator="lessThan">
      <formula>0</formula>
    </cfRule>
  </conditionalFormatting>
  <conditionalFormatting sqref="M338:M343">
    <cfRule type="cellIs" dxfId="1419" priority="4" stopIfTrue="1" operator="lessThan">
      <formula>0</formula>
    </cfRule>
  </conditionalFormatting>
  <conditionalFormatting sqref="M345:M350">
    <cfRule type="cellIs" dxfId="1418" priority="3" stopIfTrue="1" operator="lessThan">
      <formula>0</formula>
    </cfRule>
  </conditionalFormatting>
  <conditionalFormatting sqref="M352:M357">
    <cfRule type="cellIs" dxfId="1417" priority="2" stopIfTrue="1" operator="lessThan">
      <formula>0</formula>
    </cfRule>
  </conditionalFormatting>
  <conditionalFormatting sqref="M358">
    <cfRule type="containsText" dxfId="1416" priority="10" operator="containsText" text="Falso">
      <formula>NOT(ISERROR(SEARCH("Falso",M358)))</formula>
    </cfRule>
  </conditionalFormatting>
  <conditionalFormatting sqref="M359:M364">
    <cfRule type="cellIs" dxfId="1415" priority="1" stopIfTrue="1" operator="lessThan">
      <formula>0</formula>
    </cfRule>
  </conditionalFormatting>
  <conditionalFormatting sqref="M365">
    <cfRule type="containsText" dxfId="1414" priority="80" operator="containsText" text="Falso">
      <formula>NOT(ISERROR(SEARCH("Falso",M365)))</formula>
    </cfRule>
  </conditionalFormatting>
  <conditionalFormatting sqref="M366:M372">
    <cfRule type="cellIs" dxfId="1413" priority="230" stopIfTrue="1" operator="lessThan">
      <formula>0</formula>
    </cfRule>
  </conditionalFormatting>
  <conditionalFormatting sqref="M378:M380">
    <cfRule type="cellIs" dxfId="1412" priority="18" stopIfTrue="1" operator="lessThan">
      <formula>0</formula>
    </cfRule>
  </conditionalFormatting>
  <conditionalFormatting sqref="R6:R10">
    <cfRule type="containsText" dxfId="1411" priority="228" stopIfTrue="1" operator="containsText" text="AMARILLO">
      <formula>NOT(ISERROR(SEARCH("AMARILLO",R6)))</formula>
    </cfRule>
    <cfRule type="containsText" dxfId="1410" priority="227" operator="containsText" text="VERDE">
      <formula>NOT(ISERROR(SEARCH("VERDE",R6)))</formula>
    </cfRule>
    <cfRule type="containsText" dxfId="1409" priority="226" operator="containsText" text="VENCIDO">
      <formula>NOT(ISERROR(SEARCH("VENCIDO",R6)))</formula>
    </cfRule>
    <cfRule type="containsText" dxfId="1408" priority="229" operator="containsText" text="ROJO">
      <formula>NOT(ISERROR(SEARCH("ROJO",R6)))</formula>
    </cfRule>
  </conditionalFormatting>
  <conditionalFormatting sqref="R12:R16">
    <cfRule type="containsText" dxfId="1407" priority="220" operator="containsText" text="VENCIDO">
      <formula>NOT(ISERROR(SEARCH("VENCIDO",R12)))</formula>
    </cfRule>
    <cfRule type="containsText" dxfId="1406" priority="223" operator="containsText" text="ROJO">
      <formula>NOT(ISERROR(SEARCH("ROJO",R12)))</formula>
    </cfRule>
    <cfRule type="containsText" dxfId="1405" priority="222" stopIfTrue="1" operator="containsText" text="AMARILLO">
      <formula>NOT(ISERROR(SEARCH("AMARILLO",R12)))</formula>
    </cfRule>
    <cfRule type="containsText" dxfId="1404" priority="221" operator="containsText" text="VERDE">
      <formula>NOT(ISERROR(SEARCH("VERDE",R12)))</formula>
    </cfRule>
  </conditionalFormatting>
  <conditionalFormatting sqref="R18:R22">
    <cfRule type="containsText" dxfId="1403" priority="218" stopIfTrue="1" operator="containsText" text="AMARILLO">
      <formula>NOT(ISERROR(SEARCH("AMARILLO",R18)))</formula>
    </cfRule>
    <cfRule type="containsText" dxfId="1402" priority="217" operator="containsText" text="VERDE">
      <formula>NOT(ISERROR(SEARCH("VERDE",R18)))</formula>
    </cfRule>
    <cfRule type="containsText" dxfId="1401" priority="216" operator="containsText" text="VENCIDO">
      <formula>NOT(ISERROR(SEARCH("VENCIDO",R18)))</formula>
    </cfRule>
    <cfRule type="containsText" dxfId="1400" priority="219" operator="containsText" text="ROJO">
      <formula>NOT(ISERROR(SEARCH("ROJO",R18)))</formula>
    </cfRule>
  </conditionalFormatting>
  <conditionalFormatting sqref="R24:R28">
    <cfRule type="containsText" dxfId="1399" priority="213" operator="containsText" text="ROJO">
      <formula>NOT(ISERROR(SEARCH("ROJO",R24)))</formula>
    </cfRule>
    <cfRule type="containsText" dxfId="1398" priority="212" stopIfTrue="1" operator="containsText" text="AMARILLO">
      <formula>NOT(ISERROR(SEARCH("AMARILLO",R24)))</formula>
    </cfRule>
    <cfRule type="containsText" dxfId="1397" priority="211" operator="containsText" text="VERDE">
      <formula>NOT(ISERROR(SEARCH("VERDE",R24)))</formula>
    </cfRule>
    <cfRule type="containsText" dxfId="1396" priority="210" operator="containsText" text="VENCIDO">
      <formula>NOT(ISERROR(SEARCH("VENCIDO",R24)))</formula>
    </cfRule>
  </conditionalFormatting>
  <conditionalFormatting sqref="R30:R34">
    <cfRule type="containsText" dxfId="1395" priority="209" operator="containsText" text="ROJO">
      <formula>NOT(ISERROR(SEARCH("ROJO",R30)))</formula>
    </cfRule>
    <cfRule type="containsText" dxfId="1394" priority="208" stopIfTrue="1" operator="containsText" text="AMARILLO">
      <formula>NOT(ISERROR(SEARCH("AMARILLO",R30)))</formula>
    </cfRule>
    <cfRule type="containsText" dxfId="1393" priority="207" operator="containsText" text="VERDE">
      <formula>NOT(ISERROR(SEARCH("VERDE",R30)))</formula>
    </cfRule>
    <cfRule type="containsText" dxfId="1392" priority="206" operator="containsText" text="VENCIDO">
      <formula>NOT(ISERROR(SEARCH("VENCIDO",R30)))</formula>
    </cfRule>
  </conditionalFormatting>
  <conditionalFormatting sqref="R36:R40">
    <cfRule type="containsText" dxfId="1391" priority="203" operator="containsText" text="ROJO">
      <formula>NOT(ISERROR(SEARCH("ROJO",R36)))</formula>
    </cfRule>
    <cfRule type="containsText" dxfId="1390" priority="202" stopIfTrue="1" operator="containsText" text="AMARILLO">
      <formula>NOT(ISERROR(SEARCH("AMARILLO",R36)))</formula>
    </cfRule>
    <cfRule type="containsText" dxfId="1389" priority="201" operator="containsText" text="VERDE">
      <formula>NOT(ISERROR(SEARCH("VERDE",R36)))</formula>
    </cfRule>
    <cfRule type="containsText" dxfId="1388" priority="200" operator="containsText" text="VENCIDO">
      <formula>NOT(ISERROR(SEARCH("VENCIDO",R36)))</formula>
    </cfRule>
  </conditionalFormatting>
  <conditionalFormatting sqref="R42:R46">
    <cfRule type="containsText" dxfId="1387" priority="199" operator="containsText" text="ROJO">
      <formula>NOT(ISERROR(SEARCH("ROJO",R42)))</formula>
    </cfRule>
    <cfRule type="containsText" dxfId="1386" priority="197" operator="containsText" text="VERDE">
      <formula>NOT(ISERROR(SEARCH("VERDE",R42)))</formula>
    </cfRule>
    <cfRule type="containsText" dxfId="1385" priority="196" operator="containsText" text="VENCIDO">
      <formula>NOT(ISERROR(SEARCH("VENCIDO",R42)))</formula>
    </cfRule>
    <cfRule type="containsText" dxfId="1384" priority="198" stopIfTrue="1" operator="containsText" text="AMARILLO">
      <formula>NOT(ISERROR(SEARCH("AMARILLO",R42)))</formula>
    </cfRule>
  </conditionalFormatting>
  <conditionalFormatting sqref="R102:R106">
    <cfRule type="containsText" dxfId="1383" priority="184" operator="containsText" text="ROJO">
      <formula>NOT(ISERROR(SEARCH("ROJO",R102)))</formula>
    </cfRule>
    <cfRule type="containsText" dxfId="1382" priority="183" stopIfTrue="1" operator="containsText" text="AMARILLO">
      <formula>NOT(ISERROR(SEARCH("AMARILLO",R102)))</formula>
    </cfRule>
    <cfRule type="containsText" dxfId="1381" priority="182" operator="containsText" text="VERDE">
      <formula>NOT(ISERROR(SEARCH("VERDE",R102)))</formula>
    </cfRule>
    <cfRule type="containsText" dxfId="1380" priority="181" operator="containsText" text="VENCIDO">
      <formula>NOT(ISERROR(SEARCH("VENCIDO",R102)))</formula>
    </cfRule>
  </conditionalFormatting>
  <conditionalFormatting sqref="R150:R154">
    <cfRule type="containsText" dxfId="1379" priority="177" operator="containsText" text="VERDE">
      <formula>NOT(ISERROR(SEARCH("VERDE",R150)))</formula>
    </cfRule>
    <cfRule type="containsText" dxfId="1378" priority="178" stopIfTrue="1" operator="containsText" text="AMARILLO">
      <formula>NOT(ISERROR(SEARCH("AMARILLO",R150)))</formula>
    </cfRule>
    <cfRule type="containsText" dxfId="1377" priority="179" operator="containsText" text="ROJO">
      <formula>NOT(ISERROR(SEARCH("ROJO",R150)))</formula>
    </cfRule>
    <cfRule type="containsText" dxfId="1376" priority="176" operator="containsText" text="VENCIDO">
      <formula>NOT(ISERROR(SEARCH("VENCIDO",R150)))</formula>
    </cfRule>
  </conditionalFormatting>
  <conditionalFormatting sqref="R156:R160">
    <cfRule type="containsText" dxfId="1375" priority="175" operator="containsText" text="ROJO">
      <formula>NOT(ISERROR(SEARCH("ROJO",R156)))</formula>
    </cfRule>
    <cfRule type="containsText" dxfId="1374" priority="174" stopIfTrue="1" operator="containsText" text="AMARILLO">
      <formula>NOT(ISERROR(SEARCH("AMARILLO",R156)))</formula>
    </cfRule>
    <cfRule type="containsText" dxfId="1373" priority="173" operator="containsText" text="VERDE">
      <formula>NOT(ISERROR(SEARCH("VERDE",R156)))</formula>
    </cfRule>
    <cfRule type="containsText" dxfId="1372" priority="172" operator="containsText" text="VENCIDO">
      <formula>NOT(ISERROR(SEARCH("VENCIDO",R156)))</formula>
    </cfRule>
  </conditionalFormatting>
  <conditionalFormatting sqref="R162:R166">
    <cfRule type="containsText" dxfId="1371" priority="171" operator="containsText" text="ROJO">
      <formula>NOT(ISERROR(SEARCH("ROJO",R162)))</formula>
    </cfRule>
    <cfRule type="containsText" dxfId="1370" priority="170" stopIfTrue="1" operator="containsText" text="AMARILLO">
      <formula>NOT(ISERROR(SEARCH("AMARILLO",R162)))</formula>
    </cfRule>
    <cfRule type="containsText" dxfId="1369" priority="168" operator="containsText" text="VENCIDO">
      <formula>NOT(ISERROR(SEARCH("VENCIDO",R162)))</formula>
    </cfRule>
    <cfRule type="containsText" dxfId="1368" priority="169" operator="containsText" text="VERDE">
      <formula>NOT(ISERROR(SEARCH("VERDE",R162)))</formula>
    </cfRule>
  </conditionalFormatting>
  <conditionalFormatting sqref="R168:R172">
    <cfRule type="containsText" dxfId="1367" priority="166" operator="containsText" text="ROJO">
      <formula>NOT(ISERROR(SEARCH("ROJO",R168)))</formula>
    </cfRule>
    <cfRule type="containsText" dxfId="1366" priority="165" stopIfTrue="1" operator="containsText" text="AMARILLO">
      <formula>NOT(ISERROR(SEARCH("AMARILLO",R168)))</formula>
    </cfRule>
    <cfRule type="containsText" dxfId="1365" priority="164" operator="containsText" text="VERDE">
      <formula>NOT(ISERROR(SEARCH("VERDE",R168)))</formula>
    </cfRule>
    <cfRule type="containsText" dxfId="1364" priority="163" operator="containsText" text="VENCIDO">
      <formula>NOT(ISERROR(SEARCH("VENCIDO",R168)))</formula>
    </cfRule>
  </conditionalFormatting>
  <conditionalFormatting sqref="R174:R178">
    <cfRule type="containsText" dxfId="1363" priority="159" operator="containsText" text="VERDE">
      <formula>NOT(ISERROR(SEARCH("VERDE",R174)))</formula>
    </cfRule>
    <cfRule type="containsText" dxfId="1362" priority="160" stopIfTrue="1" operator="containsText" text="AMARILLO">
      <formula>NOT(ISERROR(SEARCH("AMARILLO",R174)))</formula>
    </cfRule>
    <cfRule type="containsText" dxfId="1361" priority="161" operator="containsText" text="ROJO">
      <formula>NOT(ISERROR(SEARCH("ROJO",R174)))</formula>
    </cfRule>
    <cfRule type="containsText" dxfId="1360" priority="158" operator="containsText" text="VENCIDO">
      <formula>NOT(ISERROR(SEARCH("VENCIDO",R174)))</formula>
    </cfRule>
  </conditionalFormatting>
  <conditionalFormatting sqref="R180:R184">
    <cfRule type="containsText" dxfId="1359" priority="154" operator="containsText" text="VERDE">
      <formula>NOT(ISERROR(SEARCH("VERDE",R180)))</formula>
    </cfRule>
    <cfRule type="containsText" dxfId="1358" priority="153" operator="containsText" text="VENCIDO">
      <formula>NOT(ISERROR(SEARCH("VENCIDO",R180)))</formula>
    </cfRule>
    <cfRule type="containsText" dxfId="1357" priority="155" stopIfTrue="1" operator="containsText" text="AMARILLO">
      <formula>NOT(ISERROR(SEARCH("AMARILLO",R180)))</formula>
    </cfRule>
    <cfRule type="containsText" dxfId="1356" priority="156" operator="containsText" text="ROJO">
      <formula>NOT(ISERROR(SEARCH("ROJO",R180)))</formula>
    </cfRule>
  </conditionalFormatting>
  <conditionalFormatting sqref="R223:R227">
    <cfRule type="containsText" dxfId="1355" priority="140" operator="containsText" text="ROJO">
      <formula>NOT(ISERROR(SEARCH("ROJO",R223)))</formula>
    </cfRule>
    <cfRule type="containsText" dxfId="1354" priority="139" stopIfTrue="1" operator="containsText" text="AMARILLO">
      <formula>NOT(ISERROR(SEARCH("AMARILLO",R223)))</formula>
    </cfRule>
    <cfRule type="containsText" dxfId="1353" priority="138" operator="containsText" text="VERDE">
      <formula>NOT(ISERROR(SEARCH("VERDE",R223)))</formula>
    </cfRule>
    <cfRule type="containsText" dxfId="1352" priority="137" operator="containsText" text="VENCIDO">
      <formula>NOT(ISERROR(SEARCH("VENCIDO",R223)))</formula>
    </cfRule>
  </conditionalFormatting>
  <conditionalFormatting sqref="R247:R251">
    <cfRule type="containsText" dxfId="1351" priority="128" operator="containsText" text="VERDE">
      <formula>NOT(ISERROR(SEARCH("VERDE",R247)))</formula>
    </cfRule>
    <cfRule type="containsText" dxfId="1350" priority="127" operator="containsText" text="VENCIDO">
      <formula>NOT(ISERROR(SEARCH("VENCIDO",R247)))</formula>
    </cfRule>
    <cfRule type="containsText" dxfId="1349" priority="130" operator="containsText" text="ROJO">
      <formula>NOT(ISERROR(SEARCH("ROJO",R247)))</formula>
    </cfRule>
    <cfRule type="containsText" dxfId="1348" priority="129" stopIfTrue="1" operator="containsText" text="AMARILLO">
      <formula>NOT(ISERROR(SEARCH("AMARILLO",R247)))</formula>
    </cfRule>
  </conditionalFormatting>
  <conditionalFormatting sqref="R253:R257">
    <cfRule type="containsText" dxfId="1347" priority="124" stopIfTrue="1" operator="containsText" text="AMARILLO">
      <formula>NOT(ISERROR(SEARCH("AMARILLO",R253)))</formula>
    </cfRule>
    <cfRule type="containsText" dxfId="1346" priority="125" operator="containsText" text="ROJO">
      <formula>NOT(ISERROR(SEARCH("ROJO",R253)))</formula>
    </cfRule>
    <cfRule type="containsText" dxfId="1345" priority="122" operator="containsText" text="VENCIDO">
      <formula>NOT(ISERROR(SEARCH("VENCIDO",R253)))</formula>
    </cfRule>
    <cfRule type="containsText" dxfId="1344" priority="123" operator="containsText" text="VERDE">
      <formula>NOT(ISERROR(SEARCH("VERDE",R253)))</formula>
    </cfRule>
  </conditionalFormatting>
  <conditionalFormatting sqref="R296:R301">
    <cfRule type="containsText" dxfId="1343" priority="106" operator="containsText" text="VENCIDO">
      <formula>NOT(ISERROR(SEARCH("VENCIDO",R296)))</formula>
    </cfRule>
    <cfRule type="containsText" dxfId="1342" priority="108" stopIfTrue="1" operator="containsText" text="AMARILLO">
      <formula>NOT(ISERROR(SEARCH("AMARILLO",R296)))</formula>
    </cfRule>
    <cfRule type="containsText" dxfId="1341" priority="109" operator="containsText" text="ROJO">
      <formula>NOT(ISERROR(SEARCH("ROJO",R296)))</formula>
    </cfRule>
    <cfRule type="containsText" dxfId="1340" priority="107" operator="containsText" text="VERDE">
      <formula>NOT(ISERROR(SEARCH("VERDE",R296)))</formula>
    </cfRule>
  </conditionalFormatting>
  <conditionalFormatting sqref="R352:R357">
    <cfRule type="containsText" dxfId="1339" priority="84" stopIfTrue="1" operator="containsText" text="AMARILLO">
      <formula>NOT(ISERROR(SEARCH("AMARILLO",R352)))</formula>
    </cfRule>
    <cfRule type="containsText" dxfId="1338" priority="85" operator="containsText" text="ROJO">
      <formula>NOT(ISERROR(SEARCH("ROJO",R352)))</formula>
    </cfRule>
    <cfRule type="containsText" dxfId="1337" priority="82" operator="containsText" text="VENCIDO">
      <formula>NOT(ISERROR(SEARCH("VENCIDO",R352)))</formula>
    </cfRule>
    <cfRule type="containsText" dxfId="1336" priority="83" operator="containsText" text="VERDE">
      <formula>NOT(ISERROR(SEARCH("VERDE",R352)))</formula>
    </cfRule>
  </conditionalFormatting>
  <conditionalFormatting sqref="R359:R364">
    <cfRule type="containsText" dxfId="1335" priority="78" stopIfTrue="1" operator="containsText" text="AMARILLO">
      <formula>NOT(ISERROR(SEARCH("AMARILLO",R359)))</formula>
    </cfRule>
    <cfRule type="containsText" dxfId="1334" priority="77" operator="containsText" text="VERDE">
      <formula>NOT(ISERROR(SEARCH("VERDE",R359)))</formula>
    </cfRule>
    <cfRule type="containsText" dxfId="1333" priority="76" operator="containsText" text="VENCIDO">
      <formula>NOT(ISERROR(SEARCH("VENCIDO",R359)))</formula>
    </cfRule>
    <cfRule type="containsText" dxfId="1332" priority="79" operator="containsText" text="ROJO">
      <formula>NOT(ISERROR(SEARCH("ROJO",R359)))</formula>
    </cfRule>
  </conditionalFormatting>
  <conditionalFormatting sqref="R366:R372">
    <cfRule type="containsText" dxfId="1331" priority="72" operator="containsText" text="VENCIDO">
      <formula>NOT(ISERROR(SEARCH("VENCIDO",R366)))</formula>
    </cfRule>
    <cfRule type="containsText" dxfId="1330" priority="74" stopIfTrue="1" operator="containsText" text="AMARILLO">
      <formula>NOT(ISERROR(SEARCH("AMARILLO",R366)))</formula>
    </cfRule>
    <cfRule type="containsText" dxfId="1329" priority="73" operator="containsText" text="VERDE">
      <formula>NOT(ISERROR(SEARCH("VERDE",R366)))</formula>
    </cfRule>
    <cfRule type="containsText" dxfId="1328"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400-000000000000}">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A246" zoomScale="83" zoomScaleNormal="83"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+Abril!M6</f>
        <v>210</v>
      </c>
      <c r="E6" s="191">
        <v>150</v>
      </c>
      <c r="F6" s="178">
        <v>44</v>
      </c>
      <c r="G6" s="178"/>
      <c r="H6" s="178"/>
      <c r="I6" s="178"/>
      <c r="J6" s="175">
        <f>+F6+G6</f>
        <v>44</v>
      </c>
      <c r="K6" s="168">
        <f>+AO6</f>
        <v>246</v>
      </c>
      <c r="L6" s="164">
        <f>+J6+K6</f>
        <v>290</v>
      </c>
      <c r="M6" s="157">
        <f>+(D6+E6)-(L6)+H6-I6</f>
        <v>70</v>
      </c>
      <c r="N6" s="18">
        <v>70</v>
      </c>
      <c r="O6" s="19" t="s">
        <v>251</v>
      </c>
      <c r="P6" s="19"/>
      <c r="Q6" s="20">
        <v>46357</v>
      </c>
      <c r="R6" s="21" t="str">
        <f ca="1">IF(Q6=0," ",IFERROR(IF(DATEDIF(TODAY(),Q6,"M")&lt;=5,"ROJO",IF(DATEDIF(TODAY(),Q6,"M")&gt;=12,"VERDE",IF(AND(DATEDIF(TODAY(),Q6,"M")&gt;=6,DATEDIF(TODAY(),Q6,"M")&lt;=11),"AMARILLO"))),S6))</f>
        <v>ROJO</v>
      </c>
      <c r="S6" s="21" t="str">
        <f>IF(Q6=0," ",IF(Q6&lt;=$N$5,"VENCIDO","NO VENCIDO"))</f>
        <v>NO VENCIDO</v>
      </c>
      <c r="T6" s="22"/>
      <c r="U6" s="23"/>
      <c r="V6" s="23"/>
      <c r="W6" s="24"/>
      <c r="X6" s="24"/>
      <c r="Y6" s="147">
        <f>+AT6</f>
        <v>0</v>
      </c>
      <c r="Z6" s="25"/>
      <c r="AA6" s="6"/>
      <c r="AB6" s="146">
        <v>120</v>
      </c>
      <c r="AC6" s="146">
        <v>126</v>
      </c>
      <c r="AD6" s="145">
        <f>+AB6+AC6</f>
        <v>246</v>
      </c>
      <c r="AE6" s="130"/>
      <c r="AF6" s="130"/>
      <c r="AG6" s="130"/>
      <c r="AH6" s="130"/>
      <c r="AI6" s="130"/>
      <c r="AJ6" s="130"/>
      <c r="AK6" s="130"/>
      <c r="AL6" s="130"/>
      <c r="AM6" s="130"/>
      <c r="AN6" s="130"/>
      <c r="AO6" s="123">
        <f>SUM(AD6:AN10)</f>
        <v>246</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70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+Abril!M12</f>
        <v>206</v>
      </c>
      <c r="E12" s="191"/>
      <c r="F12" s="178">
        <v>41</v>
      </c>
      <c r="G12" s="178"/>
      <c r="H12" s="178"/>
      <c r="I12" s="178"/>
      <c r="J12" s="175">
        <f>+F12+G12</f>
        <v>41</v>
      </c>
      <c r="K12" s="168">
        <f>+AO12</f>
        <v>0</v>
      </c>
      <c r="L12" s="164">
        <f>+J12+K12</f>
        <v>41</v>
      </c>
      <c r="M12" s="157">
        <f>+(D12+E12)-(L12)+H12-I12</f>
        <v>165</v>
      </c>
      <c r="N12" s="18">
        <v>165</v>
      </c>
      <c r="O12" s="19" t="s">
        <v>252</v>
      </c>
      <c r="P12" s="19"/>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165</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+Abril!M18</f>
        <v>12</v>
      </c>
      <c r="E18" s="191"/>
      <c r="F18" s="178">
        <v>7</v>
      </c>
      <c r="G18" s="178"/>
      <c r="H18" s="178"/>
      <c r="I18" s="178"/>
      <c r="J18" s="175">
        <f>+F18+G18</f>
        <v>7</v>
      </c>
      <c r="K18" s="168">
        <f>+AO18</f>
        <v>0</v>
      </c>
      <c r="L18" s="164">
        <f>+J18+K18</f>
        <v>7</v>
      </c>
      <c r="M18" s="157">
        <f>+(D18+E18)-(L18)+H18-I18</f>
        <v>5</v>
      </c>
      <c r="N18" s="18">
        <v>5</v>
      </c>
      <c r="O18" s="19" t="s">
        <v>117</v>
      </c>
      <c r="P18" s="19"/>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5</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+Abril!M24</f>
        <v>233</v>
      </c>
      <c r="E24" s="191">
        <v>200</v>
      </c>
      <c r="F24" s="178">
        <v>282</v>
      </c>
      <c r="G24" s="178"/>
      <c r="H24" s="178"/>
      <c r="I24" s="178"/>
      <c r="J24" s="175">
        <f>+F24+G24</f>
        <v>282</v>
      </c>
      <c r="K24" s="168">
        <f>+AO24</f>
        <v>0</v>
      </c>
      <c r="L24" s="164">
        <f>+J24+K24</f>
        <v>282</v>
      </c>
      <c r="M24" s="157">
        <f>+(D24+E24)-(L24)+H24-I24</f>
        <v>151</v>
      </c>
      <c r="N24" s="18">
        <v>151</v>
      </c>
      <c r="O24" s="19" t="s">
        <v>253</v>
      </c>
      <c r="P24" s="19"/>
      <c r="Q24" s="20">
        <v>46784</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151</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+Abril!M30</f>
        <v>391</v>
      </c>
      <c r="E30" s="191">
        <v>200</v>
      </c>
      <c r="F30" s="178">
        <v>211</v>
      </c>
      <c r="G30" s="178"/>
      <c r="H30" s="178"/>
      <c r="I30" s="178"/>
      <c r="J30" s="175">
        <f>+F30+G30</f>
        <v>211</v>
      </c>
      <c r="K30" s="168">
        <f>+AO30</f>
        <v>0</v>
      </c>
      <c r="L30" s="164">
        <f>+J30+K30</f>
        <v>211</v>
      </c>
      <c r="M30" s="157">
        <f>+(D30+E30)-(L30)+H30-I30</f>
        <v>380</v>
      </c>
      <c r="N30" s="18">
        <v>380</v>
      </c>
      <c r="O30" s="19" t="s">
        <v>268</v>
      </c>
      <c r="P30" s="19"/>
      <c r="Q30" s="20">
        <v>46539</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t="s">
        <v>254</v>
      </c>
      <c r="P31" s="19"/>
      <c r="Q31" s="20">
        <v>46539</v>
      </c>
      <c r="R31" s="21" t="str">
        <f ca="1">IF(Q31=0," ",IFERROR(IF(DATEDIF(TODAY(),Q31,"M")&lt;=5,"ROJO",IF(DATEDIF(TODAY(),Q31,"M")&gt;=12,"VERDE",IF(AND(DATEDIF(TODAY(),Q31,"M")&gt;=6,DATEDIF(TODAY(),Q31,"M")&lt;=11),"AMARILLO"))),S31))</f>
        <v>AMARILLO</v>
      </c>
      <c r="S31" s="29" t="str">
        <f>IF(Q31=0," ",IF(Q31&lt;=$N$5,"VENCIDO","NO VENCIDO"))</f>
        <v>NO VENCIDO</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380</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+Abril!M36</f>
        <v>3</v>
      </c>
      <c r="E36" s="191"/>
      <c r="F36" s="178"/>
      <c r="G36" s="178"/>
      <c r="H36" s="178"/>
      <c r="I36" s="178"/>
      <c r="J36" s="175">
        <f>+F36+G36</f>
        <v>0</v>
      </c>
      <c r="K36" s="168">
        <f>+AO36</f>
        <v>0</v>
      </c>
      <c r="L36" s="164">
        <f>+J36+K36</f>
        <v>0</v>
      </c>
      <c r="M36" s="157">
        <f>+(D36+E36)-(L36)+H36-I36</f>
        <v>3</v>
      </c>
      <c r="N36" s="18">
        <v>3</v>
      </c>
      <c r="O36" s="19" t="s">
        <v>237</v>
      </c>
      <c r="P36" s="19"/>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+Abril!M42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+Abril!M48</f>
        <v>200</v>
      </c>
      <c r="E48" s="191">
        <v>100</v>
      </c>
      <c r="F48" s="178">
        <v>71</v>
      </c>
      <c r="G48" s="178"/>
      <c r="H48" s="178"/>
      <c r="I48" s="178"/>
      <c r="J48" s="175">
        <f>+F48+G48</f>
        <v>71</v>
      </c>
      <c r="K48" s="168">
        <f>+AO48</f>
        <v>54</v>
      </c>
      <c r="L48" s="164">
        <f>+J48+K48</f>
        <v>125</v>
      </c>
      <c r="M48" s="157">
        <f>+(D48+E48)-(L48)+H48-I48</f>
        <v>175</v>
      </c>
      <c r="N48" s="18">
        <v>75</v>
      </c>
      <c r="O48" s="19" t="s">
        <v>238</v>
      </c>
      <c r="P48" s="19"/>
      <c r="Q48" s="20">
        <v>46327</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54</v>
      </c>
      <c r="AD48" s="145">
        <f>+AB48+AC48</f>
        <v>54</v>
      </c>
      <c r="AE48" s="146"/>
      <c r="AF48" s="146"/>
      <c r="AG48" s="146"/>
      <c r="AH48" s="146"/>
      <c r="AI48" s="146"/>
      <c r="AJ48" s="146"/>
      <c r="AK48" s="146"/>
      <c r="AL48" s="146"/>
      <c r="AM48" s="146"/>
      <c r="AN48" s="146"/>
      <c r="AO48" s="123">
        <f>SUM(AD48:AN52)</f>
        <v>54</v>
      </c>
      <c r="AP48" s="28"/>
      <c r="AQ48" s="5"/>
    </row>
    <row r="49" spans="1:43" ht="14.45" customHeight="1">
      <c r="A49" s="210"/>
      <c r="B49" s="110"/>
      <c r="C49" s="111"/>
      <c r="D49" s="222"/>
      <c r="E49" s="192"/>
      <c r="F49" s="179"/>
      <c r="G49" s="179"/>
      <c r="H49" s="179"/>
      <c r="I49" s="179"/>
      <c r="J49" s="176"/>
      <c r="K49" s="169"/>
      <c r="L49" s="165"/>
      <c r="M49" s="158"/>
      <c r="N49" s="18">
        <v>100</v>
      </c>
      <c r="O49" s="19" t="s">
        <v>269</v>
      </c>
      <c r="P49" s="19"/>
      <c r="Q49" s="20">
        <v>46419</v>
      </c>
      <c r="R49" s="21" t="str">
        <f ca="1">IF(Q49=0," ",IFERROR(IF(DATEDIF(TODAY(),Q49,"M")&lt;=5,"ROJO",IF(DATEDIF(TODAY(),Q49,"M")&gt;=12,"VERDE",IF(AND(DATEDIF(TODAY(),Q49,"M")&gt;=6,DATEDIF(TODAY(),Q49,"M")&lt;=11),"AMARILLO"))),S49))</f>
        <v>ROJO</v>
      </c>
      <c r="S49" s="29" t="str">
        <f>IF(Q49=0," ",IF(Q49&lt;=$N$5,"VENCIDO","NO VENCIDO"))</f>
        <v>NO VENCIDO</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175</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+Abril!M54</f>
        <v>2</v>
      </c>
      <c r="E54" s="191"/>
      <c r="F54" s="178"/>
      <c r="G54" s="178"/>
      <c r="H54" s="178"/>
      <c r="I54" s="178"/>
      <c r="J54" s="175">
        <f>+F54+G54</f>
        <v>0</v>
      </c>
      <c r="K54" s="168">
        <f>+AO54</f>
        <v>0</v>
      </c>
      <c r="L54" s="164">
        <f>+J54+K54</f>
        <v>0</v>
      </c>
      <c r="M54" s="157">
        <f>+(D54+E54)-(L54)+H54-I54</f>
        <v>2</v>
      </c>
      <c r="N54" s="18">
        <v>2</v>
      </c>
      <c r="O54" s="19" t="s">
        <v>128</v>
      </c>
      <c r="P54" s="19"/>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+Abril!M60</f>
        <v>242</v>
      </c>
      <c r="E60" s="191">
        <v>50</v>
      </c>
      <c r="F60" s="178">
        <v>97</v>
      </c>
      <c r="G60" s="178"/>
      <c r="H60" s="178"/>
      <c r="I60" s="178"/>
      <c r="J60" s="175">
        <f>+F60+G60</f>
        <v>97</v>
      </c>
      <c r="K60" s="168">
        <f>+AO60</f>
        <v>0</v>
      </c>
      <c r="L60" s="164">
        <f>+J60+K60</f>
        <v>97</v>
      </c>
      <c r="M60" s="157">
        <f>+(D60+E60)-(L60)+H60-I60</f>
        <v>195</v>
      </c>
      <c r="N60" s="18">
        <v>145</v>
      </c>
      <c r="O60" s="19" t="s">
        <v>239</v>
      </c>
      <c r="P60" s="19"/>
      <c r="Q60" s="20">
        <v>46447</v>
      </c>
      <c r="R60" s="21" t="str">
        <f ca="1">IF(Q60=0," ",IFERROR(IF(DATEDIF(TODAY(),Q60,"M")&lt;=5,"ROJO",IF(DATEDIF(TODAY(),Q60,"M")&gt;=12,"VERDE",IF(AND(DATEDIF(TODAY(),Q60,"M")&gt;=6,DATEDIF(TODAY(),Q60,"M")&lt;=11),"AMARILLO"))),S60))</f>
        <v>ROJO</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v>50</v>
      </c>
      <c r="O61" s="19" t="s">
        <v>270</v>
      </c>
      <c r="P61" s="19"/>
      <c r="Q61" s="20">
        <v>46631</v>
      </c>
      <c r="R61" s="21" t="str">
        <f ca="1">IF(Q61=0," ",IFERROR(IF(DATEDIF(TODAY(),Q61,"M")&lt;=5,"ROJO",IF(DATEDIF(TODAY(),Q61,"M")&gt;=12,"VERDE",IF(AND(DATEDIF(TODAY(),Q61,"M")&gt;=6,DATEDIF(TODAY(),Q61,"M")&lt;=11),"AMARILLO"))),S61))</f>
        <v>AMARILLO</v>
      </c>
      <c r="S61" s="29" t="str">
        <f>IF(Q61=0," ",IF(Q61&lt;=$N$5,"VENCIDO","NO VENCIDO"))</f>
        <v>NO VENCIDO</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195</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+Abril!M66</f>
        <v>250</v>
      </c>
      <c r="E66" s="191"/>
      <c r="F66" s="178">
        <v>150</v>
      </c>
      <c r="G66" s="178"/>
      <c r="H66" s="178"/>
      <c r="I66" s="178"/>
      <c r="J66" s="175">
        <f>+F66+G66</f>
        <v>150</v>
      </c>
      <c r="K66" s="168">
        <f>+AO66</f>
        <v>0</v>
      </c>
      <c r="L66" s="164">
        <f>+J66+K66</f>
        <v>150</v>
      </c>
      <c r="M66" s="157">
        <f>+(D66+E66)-(L66)+H66-I66</f>
        <v>100</v>
      </c>
      <c r="N66" s="18">
        <v>100</v>
      </c>
      <c r="O66" s="19" t="s">
        <v>260</v>
      </c>
      <c r="P66" s="19"/>
      <c r="Q66" s="20">
        <v>46631</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100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+Abril!M72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+Abril!M78</f>
        <v>324</v>
      </c>
      <c r="E78" s="191">
        <v>150</v>
      </c>
      <c r="F78" s="178">
        <v>113</v>
      </c>
      <c r="G78" s="178"/>
      <c r="H78" s="178"/>
      <c r="I78" s="178"/>
      <c r="J78" s="175">
        <f>+F78+G78</f>
        <v>113</v>
      </c>
      <c r="K78" s="168">
        <f>+AO78</f>
        <v>0</v>
      </c>
      <c r="L78" s="164">
        <f>+J78+K78</f>
        <v>113</v>
      </c>
      <c r="M78" s="157">
        <f>+(D78+E78)-(L78)+H78-I78</f>
        <v>361</v>
      </c>
      <c r="N78" s="18">
        <v>361</v>
      </c>
      <c r="O78" s="19" t="s">
        <v>261</v>
      </c>
      <c r="P78" s="19"/>
      <c r="Q78" s="20">
        <v>46631</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361</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+Abril!M84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+Abril!M90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+Abril!M96</f>
        <v>37</v>
      </c>
      <c r="E96" s="191">
        <v>50</v>
      </c>
      <c r="F96" s="178">
        <v>13</v>
      </c>
      <c r="G96" s="178"/>
      <c r="H96" s="178"/>
      <c r="I96" s="178"/>
      <c r="J96" s="175">
        <f>+F96+G96</f>
        <v>13</v>
      </c>
      <c r="K96" s="168">
        <f>+AO96</f>
        <v>0</v>
      </c>
      <c r="L96" s="164">
        <f>+J96+K96</f>
        <v>13</v>
      </c>
      <c r="M96" s="157">
        <f>+(D96+E96)-(L96)+H96-I96</f>
        <v>74</v>
      </c>
      <c r="N96" s="18">
        <v>24</v>
      </c>
      <c r="O96" s="19" t="s">
        <v>262</v>
      </c>
      <c r="P96" s="19"/>
      <c r="Q96" s="20">
        <v>46692</v>
      </c>
      <c r="R96" s="21" t="str">
        <f ca="1">IF(Q96=0," ",IFERROR(IF(DATEDIF(TODAY(),Q96,"M")&lt;=5,"ROJO",IF(DATEDIF(TODAY(),Q96,"M")&gt;=12,"VERDE",IF(AND(DATEDIF(TODAY(),Q96,"M")&gt;=6,DATEDIF(TODAY(),Q96,"M")&lt;=11),"AMARILLO"))),S96))</f>
        <v>VERDE</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v>50</v>
      </c>
      <c r="O97" s="19" t="s">
        <v>271</v>
      </c>
      <c r="P97" s="19"/>
      <c r="Q97" s="20">
        <v>46935</v>
      </c>
      <c r="R97" s="21" t="str">
        <f ca="1">IF(Q97=0," ",IFERROR(IF(DATEDIF(TODAY(),Q97,"M")&lt;=5,"ROJO",IF(DATEDIF(TODAY(),Q97,"M")&gt;=12,"VERDE",IF(AND(DATEDIF(TODAY(),Q97,"M")&gt;=6,DATEDIF(TODAY(),Q97,"M")&lt;=11),"AMARILLO"))),S97))</f>
        <v>VERDE</v>
      </c>
      <c r="S97" s="29" t="str">
        <f>IF(Q97=0," ",IF(Q97&lt;=$N$5,"VENCIDO","NO VENCIDO"))</f>
        <v>NO VENCIDO</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74</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+Abril!M102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+Abril!M108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+Abril!M114</f>
        <v>290</v>
      </c>
      <c r="E114" s="191">
        <v>300</v>
      </c>
      <c r="F114" s="178">
        <v>57</v>
      </c>
      <c r="G114" s="178"/>
      <c r="H114" s="178"/>
      <c r="I114" s="178"/>
      <c r="J114" s="175">
        <f>+F114+G114</f>
        <v>57</v>
      </c>
      <c r="K114" s="168">
        <f>+AO114</f>
        <v>353</v>
      </c>
      <c r="L114" s="164">
        <f>+J114+K114</f>
        <v>410</v>
      </c>
      <c r="M114" s="157">
        <f>+(D114+E114)-(L114)+H114-I114</f>
        <v>180</v>
      </c>
      <c r="N114" s="18">
        <v>180</v>
      </c>
      <c r="O114" s="19" t="s">
        <v>263</v>
      </c>
      <c r="P114" s="19"/>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127</v>
      </c>
      <c r="AC114" s="146">
        <v>226</v>
      </c>
      <c r="AD114" s="145">
        <f>+AB114+AC114</f>
        <v>353</v>
      </c>
      <c r="AE114" s="146"/>
      <c r="AF114" s="146"/>
      <c r="AG114" s="146"/>
      <c r="AH114" s="146"/>
      <c r="AI114" s="146"/>
      <c r="AJ114" s="146"/>
      <c r="AK114" s="146"/>
      <c r="AL114" s="146"/>
      <c r="AM114" s="146"/>
      <c r="AN114" s="146"/>
      <c r="AO114" s="123">
        <f>SUM(AD114:AN118)</f>
        <v>353</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180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+Abril!M120</f>
        <v>243</v>
      </c>
      <c r="E120" s="191">
        <v>50</v>
      </c>
      <c r="F120" s="178">
        <v>44</v>
      </c>
      <c r="G120" s="178"/>
      <c r="H120" s="178"/>
      <c r="I120" s="178"/>
      <c r="J120" s="175">
        <f>+F120+G120</f>
        <v>44</v>
      </c>
      <c r="K120" s="168">
        <f>+AO120</f>
        <v>0</v>
      </c>
      <c r="L120" s="164">
        <f>+J120+K120</f>
        <v>44</v>
      </c>
      <c r="M120" s="157">
        <f>+(D120+E120)-(L120)+H120-I120</f>
        <v>249</v>
      </c>
      <c r="N120" s="18">
        <v>199</v>
      </c>
      <c r="O120" s="19" t="s">
        <v>144</v>
      </c>
      <c r="P120" s="19"/>
      <c r="Q120" s="20">
        <v>46661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v>50</v>
      </c>
      <c r="O121" s="19" t="s">
        <v>242</v>
      </c>
      <c r="P121" s="19"/>
      <c r="Q121" s="20">
        <v>46631</v>
      </c>
      <c r="R121" s="21" t="str">
        <f ca="1">IF(Q121=0," ",IFERROR(IF(DATEDIF(TODAY(),Q121,"M")&lt;=5,"ROJO",IF(DATEDIF(TODAY(),Q121,"M")&gt;=12,"VERDE",IF(AND(DATEDIF(TODAY(),Q121,"M")&gt;=6,DATEDIF(TODAY(),Q121,"M")&lt;=11),"AMARILLO"))),S121))</f>
        <v>AMARILLO</v>
      </c>
      <c r="S121" s="29" t="str">
        <f>IF(Q121=0," ",IF(Q121&lt;=$N$5,"VENCIDO","NO VENCIDO"))</f>
        <v>NO VENCIDO</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249</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+Abril!M126</f>
        <v>368</v>
      </c>
      <c r="E126" s="191">
        <v>100</v>
      </c>
      <c r="F126" s="178">
        <v>112</v>
      </c>
      <c r="G126" s="178"/>
      <c r="H126" s="178"/>
      <c r="I126" s="178"/>
      <c r="J126" s="175">
        <f>+F126+G126</f>
        <v>112</v>
      </c>
      <c r="K126" s="168">
        <f>+AO126</f>
        <v>0</v>
      </c>
      <c r="L126" s="164">
        <f>+J126+K126</f>
        <v>112</v>
      </c>
      <c r="M126" s="157">
        <f>+(D126+E126)-(L126)+H126-I126</f>
        <v>356</v>
      </c>
      <c r="N126" s="18">
        <v>256</v>
      </c>
      <c r="O126" s="19" t="s">
        <v>146</v>
      </c>
      <c r="P126" s="19"/>
      <c r="Q126" s="20">
        <v>46722</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v>100</v>
      </c>
      <c r="O127" s="19" t="s">
        <v>272</v>
      </c>
      <c r="P127" s="19"/>
      <c r="Q127" s="20">
        <v>46539</v>
      </c>
      <c r="R127" s="21" t="str">
        <f ca="1">IF(Q127=0," ",IFERROR(IF(DATEDIF(TODAY(),Q127,"M")&lt;=5,"ROJO",IF(DATEDIF(TODAY(),Q127,"M")&gt;=12,"VERDE",IF(AND(DATEDIF(TODAY(),Q127,"M")&gt;=6,DATEDIF(TODAY(),Q127,"M")&lt;=11),"AMARILLO"))),S127))</f>
        <v>AMARILLO</v>
      </c>
      <c r="S127" s="29" t="str">
        <f>IF(Q127=0," ",IF(Q127&lt;=$N$5,"VENCIDO","NO VENCIDO"))</f>
        <v>NO VENCIDO</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356</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+Abril!M132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+Abril!M138</f>
        <v>137</v>
      </c>
      <c r="E138" s="191"/>
      <c r="F138" s="178">
        <v>64</v>
      </c>
      <c r="G138" s="178"/>
      <c r="H138" s="178"/>
      <c r="I138" s="178"/>
      <c r="J138" s="175">
        <f>+F138+G138</f>
        <v>64</v>
      </c>
      <c r="K138" s="168">
        <f>+AO138</f>
        <v>46</v>
      </c>
      <c r="L138" s="164">
        <f>+J138+K138</f>
        <v>110</v>
      </c>
      <c r="M138" s="157">
        <f>+(D138+E138)-(L138)+H138-I138</f>
        <v>27</v>
      </c>
      <c r="N138" s="18">
        <v>27</v>
      </c>
      <c r="O138" s="19" t="s">
        <v>264</v>
      </c>
      <c r="P138" s="19"/>
      <c r="Q138" s="20">
        <v>46447</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c r="AC138" s="146">
        <v>46</v>
      </c>
      <c r="AD138" s="145">
        <f>+AB138+AC138</f>
        <v>46</v>
      </c>
      <c r="AE138" s="146"/>
      <c r="AF138" s="146"/>
      <c r="AG138" s="146"/>
      <c r="AH138" s="146"/>
      <c r="AI138" s="146"/>
      <c r="AJ138" s="146"/>
      <c r="AK138" s="146"/>
      <c r="AL138" s="146"/>
      <c r="AM138" s="146"/>
      <c r="AN138" s="146"/>
      <c r="AO138" s="123">
        <f>SUM(AD138:AN142)</f>
        <v>46</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27</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+Abril!M144</f>
        <v>156</v>
      </c>
      <c r="E144" s="191">
        <v>50</v>
      </c>
      <c r="F144" s="178">
        <v>28</v>
      </c>
      <c r="G144" s="178"/>
      <c r="H144" s="178"/>
      <c r="I144" s="178"/>
      <c r="J144" s="175">
        <f>+F144+G144</f>
        <v>28</v>
      </c>
      <c r="K144" s="168">
        <f>+AO144</f>
        <v>0</v>
      </c>
      <c r="L144" s="164">
        <f>+J144+K144</f>
        <v>28</v>
      </c>
      <c r="M144" s="157">
        <f>+(D144+E144)-(L144)+H144-I144</f>
        <v>178</v>
      </c>
      <c r="N144" s="18">
        <v>128</v>
      </c>
      <c r="O144" s="19" t="s">
        <v>151</v>
      </c>
      <c r="P144" s="19"/>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v>50</v>
      </c>
      <c r="O145" s="19" t="s">
        <v>273</v>
      </c>
      <c r="P145" s="19"/>
      <c r="Q145" s="20">
        <v>46997</v>
      </c>
      <c r="R145" s="21" t="str">
        <f ca="1">IF(Q145=0," ",IFERROR(IF(DATEDIF(TODAY(),Q145,"M")&lt;=5,"ROJO",IF(DATEDIF(TODAY(),Q145,"M")&gt;=12,"VERDE",IF(AND(DATEDIF(TODAY(),Q145,"M")&gt;=6,DATEDIF(TODAY(),Q145,"M")&lt;=11),"AMARILLO"))),S145))</f>
        <v>VERDE</v>
      </c>
      <c r="S145" s="29" t="str">
        <f>IF(Q145=0," ",IF(Q145&lt;=$N$5,"VENCIDO","NO VENCIDO"))</f>
        <v>NO VENCIDO</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178</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+Abril!M150</f>
        <v>334</v>
      </c>
      <c r="E150" s="194">
        <v>400</v>
      </c>
      <c r="F150" s="178">
        <v>202</v>
      </c>
      <c r="G150" s="178"/>
      <c r="H150" s="178"/>
      <c r="I150" s="178"/>
      <c r="J150" s="175">
        <f>+F150+G150</f>
        <v>202</v>
      </c>
      <c r="K150" s="168">
        <f>+AO150</f>
        <v>45</v>
      </c>
      <c r="L150" s="164">
        <f>+J150+K150</f>
        <v>247</v>
      </c>
      <c r="M150" s="157">
        <f>+(D150+E150)-(L150)+H150-I150</f>
        <v>487</v>
      </c>
      <c r="N150" s="18">
        <v>487</v>
      </c>
      <c r="O150" s="19" t="s">
        <v>274</v>
      </c>
      <c r="P150" s="19"/>
      <c r="Q150" s="20">
        <v>46388</v>
      </c>
      <c r="R150" s="21" t="str">
        <f ca="1">IF(Q150=0," ",IFERROR(IF(DATEDIF(TODAY(),Q150,"M")&lt;=5,"ROJO",IF(DATEDIF(TODAY(),Q150,"M")&gt;=12,"VERDE",IF(AND(DATEDIF(TODAY(),Q150,"M")&gt;=6,DATEDIF(TODAY(),Q150,"M")&lt;=11),"AMARILLO"))),S150))</f>
        <v>ROJO</v>
      </c>
      <c r="S150" s="21" t="str">
        <f>IF(Q150=0," ",IF(Q150&lt;=$N$5,"VENCIDO","NO VENCIDO"))</f>
        <v>NO VENCIDO</v>
      </c>
      <c r="T150" s="22"/>
      <c r="U150" s="23"/>
      <c r="V150" s="23"/>
      <c r="W150" s="24"/>
      <c r="X150" s="24"/>
      <c r="Y150" s="147">
        <f>+AT150</f>
        <v>0</v>
      </c>
      <c r="Z150" s="25"/>
      <c r="AA150" s="6"/>
      <c r="AB150" s="146"/>
      <c r="AC150" s="146">
        <v>45</v>
      </c>
      <c r="AD150" s="145">
        <f>+AB150+AC150</f>
        <v>45</v>
      </c>
      <c r="AE150" s="146"/>
      <c r="AF150" s="146"/>
      <c r="AG150" s="146"/>
      <c r="AH150" s="146"/>
      <c r="AI150" s="146"/>
      <c r="AJ150" s="146"/>
      <c r="AK150" s="146"/>
      <c r="AL150" s="146"/>
      <c r="AM150" s="146"/>
      <c r="AN150" s="146"/>
      <c r="AO150" s="123">
        <f>SUM(AD150:AN154)</f>
        <v>45</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334</v>
      </c>
      <c r="E155" s="196"/>
      <c r="F155" s="180"/>
      <c r="G155" s="180"/>
      <c r="H155" s="180"/>
      <c r="I155" s="180"/>
      <c r="J155" s="177"/>
      <c r="K155" s="170"/>
      <c r="L155" s="166"/>
      <c r="M155" s="32" t="b">
        <f>M150=N155</f>
        <v>1</v>
      </c>
      <c r="N155" s="33">
        <f>SUM(N150:N154)</f>
        <v>487</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+Abril!D156</f>
        <v>90</v>
      </c>
      <c r="E156" s="194">
        <v>600</v>
      </c>
      <c r="F156" s="178">
        <v>320</v>
      </c>
      <c r="G156" s="178"/>
      <c r="H156" s="178"/>
      <c r="I156" s="178"/>
      <c r="J156" s="175">
        <f>+F156+G156</f>
        <v>320</v>
      </c>
      <c r="K156" s="168">
        <f>+AO156</f>
        <v>21</v>
      </c>
      <c r="L156" s="164">
        <f>+J156+K156</f>
        <v>341</v>
      </c>
      <c r="M156" s="157">
        <f>+(D156+E156)-(L156)+H156-I156</f>
        <v>349</v>
      </c>
      <c r="N156" s="18">
        <v>349</v>
      </c>
      <c r="O156" s="19" t="s">
        <v>275</v>
      </c>
      <c r="P156" s="19"/>
      <c r="Q156" s="20">
        <v>46388</v>
      </c>
      <c r="R156" s="21" t="str">
        <f ca="1">IF(Q156=0," ",IFERROR(IF(DATEDIF(TODAY(),Q156,"M")&lt;=5,"ROJO",IF(DATEDIF(TODAY(),Q156,"M")&gt;=12,"VERDE",IF(AND(DATEDIF(TODAY(),Q156,"M")&gt;=6,DATEDIF(TODAY(),Q156,"M")&lt;=11),"AMARILLO"))),S156))</f>
        <v>ROJO</v>
      </c>
      <c r="S156" s="21" t="str">
        <f>IF(Q156=0," ",IF(Q156&lt;=$N$5,"VENCIDO","NO VENCIDO"))</f>
        <v>NO VENCIDO</v>
      </c>
      <c r="T156" s="22"/>
      <c r="U156" s="23"/>
      <c r="V156" s="23"/>
      <c r="W156" s="24"/>
      <c r="X156" s="24"/>
      <c r="Y156" s="147">
        <f>+AT156</f>
        <v>0</v>
      </c>
      <c r="Z156" s="25"/>
      <c r="AA156" s="6"/>
      <c r="AB156" s="146"/>
      <c r="AC156" s="146">
        <v>21</v>
      </c>
      <c r="AD156" s="145">
        <f>+AB156+AC156</f>
        <v>21</v>
      </c>
      <c r="AE156" s="146"/>
      <c r="AF156" s="146"/>
      <c r="AG156" s="146"/>
      <c r="AH156" s="146"/>
      <c r="AI156" s="146"/>
      <c r="AJ156" s="146"/>
      <c r="AK156" s="146"/>
      <c r="AL156" s="146"/>
      <c r="AM156" s="146"/>
      <c r="AN156" s="146"/>
      <c r="AO156" s="123">
        <f>SUM(AD156:AN160)</f>
        <v>21</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349</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+Abril!D162</f>
        <v>60</v>
      </c>
      <c r="E162" s="191"/>
      <c r="F162" s="178">
        <v>22</v>
      </c>
      <c r="G162" s="178"/>
      <c r="H162" s="178"/>
      <c r="I162" s="178"/>
      <c r="J162" s="175">
        <f>+F162+G162</f>
        <v>22</v>
      </c>
      <c r="K162" s="168">
        <f>+AO162</f>
        <v>0</v>
      </c>
      <c r="L162" s="164">
        <f>+J162+K162</f>
        <v>22</v>
      </c>
      <c r="M162" s="157">
        <f>+(D162+E162)-(L162)+H162-I162</f>
        <v>38</v>
      </c>
      <c r="N162" s="18">
        <v>38</v>
      </c>
      <c r="O162" s="19" t="s">
        <v>162</v>
      </c>
      <c r="P162" s="19"/>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1</v>
      </c>
      <c r="N167" s="33">
        <f>SUM(N162:N166)</f>
        <v>38</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+Abril!D168</f>
        <v>215</v>
      </c>
      <c r="E168" s="191"/>
      <c r="F168" s="178">
        <v>35</v>
      </c>
      <c r="G168" s="178"/>
      <c r="H168" s="178"/>
      <c r="I168" s="178"/>
      <c r="J168" s="175">
        <f>+F168+G168</f>
        <v>35</v>
      </c>
      <c r="K168" s="168">
        <f>+AO168</f>
        <v>0</v>
      </c>
      <c r="L168" s="164">
        <f>+J168+K168</f>
        <v>35</v>
      </c>
      <c r="M168" s="157">
        <f>+(D168+E168)-(L168)+H168-I168</f>
        <v>180</v>
      </c>
      <c r="N168" s="18">
        <v>180</v>
      </c>
      <c r="O168" s="19" t="s">
        <v>244</v>
      </c>
      <c r="P168" s="19"/>
      <c r="Q168" s="20" t="s">
        <v>245</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180</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+Abril!D174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+Abril!D180</f>
        <v>6</v>
      </c>
      <c r="E180" s="191">
        <v>3</v>
      </c>
      <c r="F180" s="178"/>
      <c r="G180" s="178"/>
      <c r="H180" s="178"/>
      <c r="I180" s="178"/>
      <c r="J180" s="175">
        <f>+F180+G180</f>
        <v>0</v>
      </c>
      <c r="K180" s="168">
        <f>+AO180</f>
        <v>0</v>
      </c>
      <c r="L180" s="164">
        <f>+J180+K180</f>
        <v>0</v>
      </c>
      <c r="M180" s="157">
        <f>+(D180+E180)-(L180)+H180-I180</f>
        <v>9</v>
      </c>
      <c r="N180" s="18">
        <v>9</v>
      </c>
      <c r="O180" s="19" t="s">
        <v>169</v>
      </c>
      <c r="P180" s="19"/>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9</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+Abril!D186</f>
        <v>8</v>
      </c>
      <c r="E186" s="191">
        <v>3</v>
      </c>
      <c r="F186" s="178"/>
      <c r="G186" s="178"/>
      <c r="H186" s="178"/>
      <c r="I186" s="178"/>
      <c r="J186" s="175">
        <f>+F186+G186</f>
        <v>0</v>
      </c>
      <c r="K186" s="168">
        <f>+AO186</f>
        <v>0</v>
      </c>
      <c r="L186" s="164">
        <f>+J186+K186</f>
        <v>0</v>
      </c>
      <c r="M186" s="157">
        <f>+(D186+E186)-(L186)+H186-I186</f>
        <v>11</v>
      </c>
      <c r="N186" s="18">
        <v>11</v>
      </c>
      <c r="O186" s="19" t="s">
        <v>167</v>
      </c>
      <c r="P186" s="19"/>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11</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+Abril!D192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+Abril!D198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+Abril!D204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+Abril!D210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+Abril!D216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+Abril!M223</f>
        <v>210</v>
      </c>
      <c r="E223" s="191">
        <v>150</v>
      </c>
      <c r="F223" s="178">
        <v>44</v>
      </c>
      <c r="G223" s="178"/>
      <c r="H223" s="178"/>
      <c r="I223" s="178"/>
      <c r="J223" s="175">
        <f>+F223+G223</f>
        <v>44</v>
      </c>
      <c r="K223" s="168">
        <f>+AO223</f>
        <v>246</v>
      </c>
      <c r="L223" s="164">
        <f>+J223+K223</f>
        <v>290</v>
      </c>
      <c r="M223" s="157">
        <f>+(D223+E223)-(L223)+H223-I223</f>
        <v>70</v>
      </c>
      <c r="N223" s="18">
        <v>70</v>
      </c>
      <c r="O223" s="19" t="s">
        <v>177</v>
      </c>
      <c r="P223" s="19"/>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120</v>
      </c>
      <c r="AC223" s="146">
        <v>126</v>
      </c>
      <c r="AD223" s="145">
        <f>+AB223+AC223</f>
        <v>246</v>
      </c>
      <c r="AE223" s="130"/>
      <c r="AF223" s="130"/>
      <c r="AG223" s="130"/>
      <c r="AH223" s="130"/>
      <c r="AI223" s="130"/>
      <c r="AJ223" s="130"/>
      <c r="AK223" s="130"/>
      <c r="AL223" s="130"/>
      <c r="AM223" s="130"/>
      <c r="AN223" s="130"/>
      <c r="AO223" s="123">
        <f>SUM(AD223:AN227)</f>
        <v>246</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70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+Abril!M229</f>
        <v>324</v>
      </c>
      <c r="E229" s="191">
        <v>150</v>
      </c>
      <c r="F229" s="178">
        <v>113</v>
      </c>
      <c r="G229" s="178"/>
      <c r="H229" s="178"/>
      <c r="I229" s="178"/>
      <c r="J229" s="175">
        <f>+F229+G229</f>
        <v>113</v>
      </c>
      <c r="K229" s="168">
        <f>+AO229</f>
        <v>0</v>
      </c>
      <c r="L229" s="164">
        <f>+J229+K229</f>
        <v>113</v>
      </c>
      <c r="M229" s="157">
        <f>+(D229+E229)-(L229)+H229-I229</f>
        <v>361</v>
      </c>
      <c r="N229" s="18">
        <v>361</v>
      </c>
      <c r="O229" s="19" t="s">
        <v>246</v>
      </c>
      <c r="P229" s="19"/>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361</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+Abril!M235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+Abril!M241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+Abril!M247</f>
        <v>37</v>
      </c>
      <c r="E247" s="191">
        <v>50</v>
      </c>
      <c r="F247" s="178">
        <v>13</v>
      </c>
      <c r="G247" s="178"/>
      <c r="H247" s="178"/>
      <c r="I247" s="178"/>
      <c r="J247" s="175">
        <f>+F247+G247</f>
        <v>13</v>
      </c>
      <c r="K247" s="168">
        <f>+AO247</f>
        <v>0</v>
      </c>
      <c r="L247" s="164">
        <f>+J247+K247</f>
        <v>13</v>
      </c>
      <c r="M247" s="157">
        <f>+(D247+E247)-(L247)+H247-I247</f>
        <v>74</v>
      </c>
      <c r="N247" s="18">
        <v>74</v>
      </c>
      <c r="O247" s="19"/>
      <c r="P247" s="20">
        <v>46539</v>
      </c>
      <c r="Q247" s="20">
        <v>46539</v>
      </c>
      <c r="R247" s="21" t="str">
        <f ca="1">IF(Q247=0," ",IFERROR(IF(DATEDIF(TODAY(),Q247,"M")&lt;=5,"ROJO",IF(DATEDIF(TODAY(),Q247,"M")&gt;=12,"VERDE",IF(AND(DATEDIF(TODAY(),Q247,"M")&gt;=6,DATEDIF(TODAY(),Q247,"M")&lt;=11),"AMARILLO"))),S247))</f>
        <v>AMARILLO</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74</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+Abril!M253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+Abril!M259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+Abril!M265</f>
        <v>290</v>
      </c>
      <c r="E265" s="191">
        <v>300</v>
      </c>
      <c r="F265" s="178">
        <v>57</v>
      </c>
      <c r="G265" s="178"/>
      <c r="H265" s="178"/>
      <c r="I265" s="178"/>
      <c r="J265" s="175">
        <f>+F265+G265</f>
        <v>57</v>
      </c>
      <c r="K265" s="168">
        <f>+AO265</f>
        <v>353</v>
      </c>
      <c r="L265" s="164">
        <f>+J265+K265</f>
        <v>410</v>
      </c>
      <c r="M265" s="157">
        <f>+(D265+E265)-(L265)+H265-I265</f>
        <v>180</v>
      </c>
      <c r="N265" s="18">
        <v>180</v>
      </c>
      <c r="O265" s="19" t="s">
        <v>186</v>
      </c>
      <c r="P265" s="19"/>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127</v>
      </c>
      <c r="AC265" s="146">
        <v>226</v>
      </c>
      <c r="AD265" s="145">
        <f>+AB265+AC265</f>
        <v>353</v>
      </c>
      <c r="AE265" s="146"/>
      <c r="AF265" s="146"/>
      <c r="AG265" s="146"/>
      <c r="AH265" s="146"/>
      <c r="AI265" s="146"/>
      <c r="AJ265" s="146"/>
      <c r="AK265" s="146"/>
      <c r="AL265" s="146"/>
      <c r="AM265" s="146"/>
      <c r="AN265" s="146"/>
      <c r="AO265" s="123">
        <f>SUM(AD265:AN269)</f>
        <v>353</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180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+Abril!M271</f>
        <v>368</v>
      </c>
      <c r="E271" s="191">
        <v>100</v>
      </c>
      <c r="F271" s="178">
        <v>112</v>
      </c>
      <c r="G271" s="178"/>
      <c r="H271" s="178"/>
      <c r="I271" s="178"/>
      <c r="J271" s="175">
        <f>+F271+G271</f>
        <v>112</v>
      </c>
      <c r="K271" s="168">
        <f>+AO271</f>
        <v>0</v>
      </c>
      <c r="L271" s="164">
        <f>+J271+K271</f>
        <v>112</v>
      </c>
      <c r="M271" s="157">
        <f>+(D271+E271)-(L271)+H271-I271</f>
        <v>356</v>
      </c>
      <c r="N271" s="18">
        <v>356</v>
      </c>
      <c r="O271" s="19" t="s">
        <v>188</v>
      </c>
      <c r="P271" s="19"/>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356</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+Abril!M277</f>
        <v>66</v>
      </c>
      <c r="E277" s="191"/>
      <c r="F277" s="178">
        <v>22</v>
      </c>
      <c r="G277" s="178"/>
      <c r="H277" s="178"/>
      <c r="I277" s="178"/>
      <c r="J277" s="175">
        <f>+F277+G277</f>
        <v>22</v>
      </c>
      <c r="K277" s="168">
        <f>+AO277</f>
        <v>0</v>
      </c>
      <c r="L277" s="164">
        <f>+J277+K277</f>
        <v>22</v>
      </c>
      <c r="M277" s="157">
        <f>+(D277+E277)-(L277)+H277-I277</f>
        <v>44</v>
      </c>
      <c r="N277" s="18"/>
      <c r="O277" s="19" t="s">
        <v>162</v>
      </c>
      <c r="P277" s="19"/>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0</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+Abril!M283</f>
        <v>8</v>
      </c>
      <c r="E283" s="191"/>
      <c r="F283" s="178"/>
      <c r="G283" s="178"/>
      <c r="H283" s="178"/>
      <c r="I283" s="178"/>
      <c r="J283" s="175">
        <f>+F283+G283</f>
        <v>0</v>
      </c>
      <c r="K283" s="168">
        <f>+AO283</f>
        <v>0</v>
      </c>
      <c r="L283" s="164">
        <f>+J283+K283</f>
        <v>0</v>
      </c>
      <c r="M283" s="157">
        <f>+(D283+E283)-(L283)+H283-I283</f>
        <v>8</v>
      </c>
      <c r="N283" s="18">
        <v>8</v>
      </c>
      <c r="O283" s="19" t="s">
        <v>169</v>
      </c>
      <c r="P283" s="19"/>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+Abril!M289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+Abril!M296</f>
        <v>1035</v>
      </c>
      <c r="E296" s="191">
        <v>600</v>
      </c>
      <c r="F296" s="178">
        <v>295</v>
      </c>
      <c r="G296" s="178"/>
      <c r="H296" s="178"/>
      <c r="I296" s="178"/>
      <c r="J296" s="175">
        <f>+F296+G296</f>
        <v>295</v>
      </c>
      <c r="K296" s="168">
        <f>+AO296</f>
        <v>0</v>
      </c>
      <c r="L296" s="164">
        <f>+J296+K296</f>
        <v>295</v>
      </c>
      <c r="M296" s="157">
        <f>+(D296+E296)-L296+H296-I296</f>
        <v>1340</v>
      </c>
      <c r="N296" s="18">
        <v>740</v>
      </c>
      <c r="O296" s="19" t="s">
        <v>259</v>
      </c>
      <c r="P296" s="19"/>
      <c r="Q296" s="20">
        <v>46600</v>
      </c>
      <c r="R296" s="21" t="str">
        <f ca="1">IF(Q296=0," ",IFERROR(IF(DATEDIF(TODAY(),Q296,"M")&lt;=5,"ROJO",IF(DATEDIF(TODAY(),Q296,"M")&gt;=12,"VERDE",IF(AND(DATEDIF(TODAY(),Q296,"M")&gt;=6,DATEDIF(TODAY(),Q296,"M")&lt;=11),"AMARILLO"))),S296))</f>
        <v>AMARILLO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v>600</v>
      </c>
      <c r="O297" s="19" t="s">
        <v>276</v>
      </c>
      <c r="P297" s="19"/>
      <c r="Q297" s="20">
        <v>47300</v>
      </c>
      <c r="R297" s="21" t="str">
        <f ca="1">IF(Q297=0," ",IFERROR(IF(DATEDIF(TODAY(),Q297,"M")&lt;=5,"ROJO",IF(DATEDIF(TODAY(),Q297,"M")&gt;=12,"VERDE",IF(AND(DATEDIF(TODAY(),Q297,"M")&gt;=6,DATEDIF(TODAY(),Q297,"M")&lt;=11),"AMARILLO"))),S297))</f>
        <v>VERDE</v>
      </c>
      <c r="S297" s="29" t="str">
        <f t="shared" si="0"/>
        <v>NO VENCIDO</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1340</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+Abril!M303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+Abril!M310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+Abril!M317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+Abril!M324</f>
        <v>1348</v>
      </c>
      <c r="E324" s="191">
        <v>1000</v>
      </c>
      <c r="F324" s="178">
        <v>1036</v>
      </c>
      <c r="G324" s="178"/>
      <c r="H324" s="178"/>
      <c r="I324" s="178"/>
      <c r="J324" s="175">
        <f>+F324+G324</f>
        <v>1036</v>
      </c>
      <c r="K324" s="168">
        <f>+AO324</f>
        <v>0</v>
      </c>
      <c r="L324" s="164">
        <f>+J324+K324</f>
        <v>1036</v>
      </c>
      <c r="M324" s="157">
        <f>+(D324+E324)-L324+H324-I324</f>
        <v>1312</v>
      </c>
      <c r="N324" s="18">
        <v>1312</v>
      </c>
      <c r="O324" s="19" t="s">
        <v>266</v>
      </c>
      <c r="P324" s="20">
        <v>46447</v>
      </c>
      <c r="Q324" s="20"/>
      <c r="R324" s="21" t="str">
        <f ca="1">IF(Q324=0," ",IFERROR(IF(DATEDIF(TODAY(),Q324,"M")&lt;=5,"ROJO",IF(DATEDIF(TODAY(),Q324,"M")&gt;=12,"VERDE",IF(AND(DATEDIF(TODAY(),Q324,"M")&gt;=6,DATEDIF(TODAY(),Q324,"M")&lt;=11),"AMARILLO"))),S324))</f>
        <v xml:space="preserve"> </v>
      </c>
      <c r="S324" s="21" t="str">
        <f>IF(Q324=0," ",IF(Q324&lt;=$N$5,"VENCIDO","NO VENCIDO"))</f>
        <v xml:space="preserve"> </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1312</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+Abril!M331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+Abril!M338</f>
        <v>1564</v>
      </c>
      <c r="E338" s="191">
        <v>1000</v>
      </c>
      <c r="F338" s="178">
        <v>441</v>
      </c>
      <c r="G338" s="178"/>
      <c r="H338" s="178"/>
      <c r="I338" s="178"/>
      <c r="J338" s="175">
        <f>+F338+G338</f>
        <v>441</v>
      </c>
      <c r="K338" s="168">
        <f>+AO338</f>
        <v>0</v>
      </c>
      <c r="L338" s="164">
        <f>+J338+K338</f>
        <v>441</v>
      </c>
      <c r="M338" s="157">
        <f>+(D338+E338)-L338+H338-I338</f>
        <v>2123</v>
      </c>
      <c r="N338" s="18">
        <v>2123</v>
      </c>
      <c r="O338" s="19" t="s">
        <v>203</v>
      </c>
      <c r="P338" s="19"/>
      <c r="Q338" s="20">
        <v>47727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2123</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+Abril!M345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+Abril!M352</f>
        <v>1310</v>
      </c>
      <c r="E352" s="191">
        <v>500</v>
      </c>
      <c r="F352" s="178">
        <v>44</v>
      </c>
      <c r="G352" s="178"/>
      <c r="H352" s="178"/>
      <c r="I352" s="178"/>
      <c r="J352" s="175">
        <f>+F352+G352</f>
        <v>44</v>
      </c>
      <c r="K352" s="168">
        <f>+AO352</f>
        <v>0</v>
      </c>
      <c r="L352" s="164">
        <f>+J352+K352</f>
        <v>44</v>
      </c>
      <c r="M352" s="157">
        <f>+(D352+E352)-L352+H352-I352</f>
        <v>1766</v>
      </c>
      <c r="N352" s="18">
        <v>1266</v>
      </c>
      <c r="O352" s="19" t="s">
        <v>267</v>
      </c>
      <c r="P352" s="19"/>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v>500</v>
      </c>
      <c r="O353" s="19" t="s">
        <v>277</v>
      </c>
      <c r="P353" s="19"/>
      <c r="Q353" s="20">
        <v>46419</v>
      </c>
      <c r="R353" s="21" t="str">
        <f ca="1">IF(Q353=0," ",IFERROR(IF(DATEDIF(TODAY(),Q353,"M")&lt;=5,"ROJO",IF(DATEDIF(TODAY(),Q353,"M")&gt;=12,"VERDE",IF(AND(DATEDIF(TODAY(),Q353,"M")&gt;=6,DATEDIF(TODAY(),Q353,"M")&lt;=11),"AMARILLO"))),S353))</f>
        <v>ROJO</v>
      </c>
      <c r="S353" s="29" t="str">
        <f>IF(Q353=0," ",IF(Q353&lt;=$N$5,"VENCIDO","NO VENCIDO"))</f>
        <v>NO VENCIDO</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1766</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+Abril!M359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+Abril!M366</f>
        <v>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+Abril!M367</f>
        <v>27</v>
      </c>
      <c r="E367" s="59"/>
      <c r="F367" s="60"/>
      <c r="G367" s="60"/>
      <c r="H367" s="30"/>
      <c r="I367" s="30"/>
      <c r="J367" s="31">
        <f t="shared" si="3"/>
        <v>0</v>
      </c>
      <c r="K367" s="61">
        <f t="shared" si="4"/>
        <v>0</v>
      </c>
      <c r="L367" s="62">
        <f t="shared" si="5"/>
        <v>0</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+Abril!M368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+Abril!M369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+Abril!M370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+Abril!M371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+Abril!M372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+Abril!M378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+Abril!M379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+Abril!M380</f>
        <v>0</v>
      </c>
      <c r="E380" s="59">
        <v>7</v>
      </c>
      <c r="F380" s="72">
        <v>6</v>
      </c>
      <c r="G380" s="72"/>
      <c r="H380" s="73"/>
      <c r="I380" s="73"/>
      <c r="J380" s="31">
        <f>SUM(F380,G380)</f>
        <v>6</v>
      </c>
      <c r="K380" s="61">
        <f>+AQ380</f>
        <v>0</v>
      </c>
      <c r="L380" s="62">
        <f>+J380+K380</f>
        <v>6</v>
      </c>
      <c r="M380" s="63">
        <f>+(D380+E380)-(L380)+H380-I380</f>
        <v>1</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OyLIyBkidI43bphfDZFL1O8yF9L08q+4BF/KYclkDgB+bOmS4Fu7FKom6Q8IagD02G50QcGmUiDXLYEloVwxyQ==" saltValue="shb5JWM9h7YFHRrRrMOGuA=="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327" priority="16" stopIfTrue="1" operator="lessThan">
      <formula>0</formula>
    </cfRule>
  </conditionalFormatting>
  <conditionalFormatting sqref="D161">
    <cfRule type="cellIs" dxfId="1326" priority="17" stopIfTrue="1" operator="lessThan">
      <formula>0</formula>
    </cfRule>
  </conditionalFormatting>
  <conditionalFormatting sqref="M6:M10">
    <cfRule type="cellIs" dxfId="1325" priority="69" stopIfTrue="1" operator="lessThan">
      <formula>0</formula>
    </cfRule>
  </conditionalFormatting>
  <conditionalFormatting sqref="M11">
    <cfRule type="containsText" dxfId="1324" priority="225" operator="containsText" text="Falso">
      <formula>NOT(ISERROR(SEARCH("Falso",M11)))</formula>
    </cfRule>
  </conditionalFormatting>
  <conditionalFormatting sqref="M12:M16">
    <cfRule type="cellIs" dxfId="1323" priority="67" stopIfTrue="1" operator="lessThan">
      <formula>0</formula>
    </cfRule>
  </conditionalFormatting>
  <conditionalFormatting sqref="M17">
    <cfRule type="containsText" dxfId="1322" priority="224" operator="containsText" text="Falso">
      <formula>NOT(ISERROR(SEARCH("Falso",M17)))</formula>
    </cfRule>
  </conditionalFormatting>
  <conditionalFormatting sqref="M18:M22">
    <cfRule type="cellIs" dxfId="1321" priority="66" stopIfTrue="1" operator="lessThan">
      <formula>0</formula>
    </cfRule>
  </conditionalFormatting>
  <conditionalFormatting sqref="M23">
    <cfRule type="containsText" dxfId="1320" priority="215" operator="containsText" text="Falso">
      <formula>NOT(ISERROR(SEARCH("Falso",M23)))</formula>
    </cfRule>
  </conditionalFormatting>
  <conditionalFormatting sqref="M24:M28">
    <cfRule type="cellIs" dxfId="1319" priority="65" stopIfTrue="1" operator="lessThan">
      <formula>0</formula>
    </cfRule>
  </conditionalFormatting>
  <conditionalFormatting sqref="M29">
    <cfRule type="containsText" dxfId="1318" priority="214" operator="containsText" text="Falso">
      <formula>NOT(ISERROR(SEARCH("Falso",M29)))</formula>
    </cfRule>
  </conditionalFormatting>
  <conditionalFormatting sqref="M30:M34">
    <cfRule type="cellIs" dxfId="1317" priority="64" stopIfTrue="1" operator="lessThan">
      <formula>0</formula>
    </cfRule>
  </conditionalFormatting>
  <conditionalFormatting sqref="M35">
    <cfRule type="containsText" dxfId="1316" priority="205" operator="containsText" text="Falso">
      <formula>NOT(ISERROR(SEARCH("Falso",M35)))</formula>
    </cfRule>
  </conditionalFormatting>
  <conditionalFormatting sqref="M36:M40">
    <cfRule type="cellIs" dxfId="1315" priority="63" stopIfTrue="1" operator="lessThan">
      <formula>0</formula>
    </cfRule>
  </conditionalFormatting>
  <conditionalFormatting sqref="M41">
    <cfRule type="containsText" dxfId="1314" priority="204" operator="containsText" text="Falso">
      <formula>NOT(ISERROR(SEARCH("Falso",M41)))</formula>
    </cfRule>
  </conditionalFormatting>
  <conditionalFormatting sqref="M42:M46">
    <cfRule type="cellIs" dxfId="1313" priority="62" stopIfTrue="1" operator="lessThan">
      <formula>0</formula>
    </cfRule>
  </conditionalFormatting>
  <conditionalFormatting sqref="M47">
    <cfRule type="containsText" dxfId="1312" priority="195" operator="containsText" text="Falso">
      <formula>NOT(ISERROR(SEARCH("Falso",M47)))</formula>
    </cfRule>
  </conditionalFormatting>
  <conditionalFormatting sqref="M48:M52">
    <cfRule type="cellIs" dxfId="1311" priority="61" stopIfTrue="1" operator="lessThan">
      <formula>0</formula>
    </cfRule>
  </conditionalFormatting>
  <conditionalFormatting sqref="M54:M58">
    <cfRule type="cellIs" dxfId="1310" priority="60" stopIfTrue="1" operator="lessThan">
      <formula>0</formula>
    </cfRule>
  </conditionalFormatting>
  <conditionalFormatting sqref="M60:M64">
    <cfRule type="cellIs" dxfId="1309" priority="59" stopIfTrue="1" operator="lessThan">
      <formula>0</formula>
    </cfRule>
  </conditionalFormatting>
  <conditionalFormatting sqref="M66:M70">
    <cfRule type="cellIs" dxfId="1308" priority="58" stopIfTrue="1" operator="lessThan">
      <formula>0</formula>
    </cfRule>
  </conditionalFormatting>
  <conditionalFormatting sqref="M72:M76">
    <cfRule type="cellIs" dxfId="1307" priority="57" stopIfTrue="1" operator="lessThan">
      <formula>0</formula>
    </cfRule>
  </conditionalFormatting>
  <conditionalFormatting sqref="M78:M82">
    <cfRule type="cellIs" dxfId="1306" priority="56" stopIfTrue="1" operator="lessThan">
      <formula>0</formula>
    </cfRule>
  </conditionalFormatting>
  <conditionalFormatting sqref="M84:M88">
    <cfRule type="cellIs" dxfId="1305" priority="55" stopIfTrue="1" operator="lessThan">
      <formula>0</formula>
    </cfRule>
  </conditionalFormatting>
  <conditionalFormatting sqref="M90:M94">
    <cfRule type="cellIs" dxfId="1304" priority="54" stopIfTrue="1" operator="lessThan">
      <formula>0</formula>
    </cfRule>
  </conditionalFormatting>
  <conditionalFormatting sqref="M96:M100">
    <cfRule type="cellIs" dxfId="1303" priority="53" stopIfTrue="1" operator="lessThan">
      <formula>0</formula>
    </cfRule>
  </conditionalFormatting>
  <conditionalFormatting sqref="M102:M106">
    <cfRule type="cellIs" dxfId="1302" priority="52" stopIfTrue="1" operator="lessThan">
      <formula>0</formula>
    </cfRule>
  </conditionalFormatting>
  <conditionalFormatting sqref="M107">
    <cfRule type="containsText" dxfId="1301" priority="180" operator="containsText" text="Falso">
      <formula>NOT(ISERROR(SEARCH("Falso",M107)))</formula>
    </cfRule>
  </conditionalFormatting>
  <conditionalFormatting sqref="M108:M112">
    <cfRule type="cellIs" dxfId="1300" priority="51" stopIfTrue="1" operator="lessThan">
      <formula>0</formula>
    </cfRule>
  </conditionalFormatting>
  <conditionalFormatting sqref="M114:M118">
    <cfRule type="cellIs" dxfId="1299" priority="50" stopIfTrue="1" operator="lessThan">
      <formula>0</formula>
    </cfRule>
  </conditionalFormatting>
  <conditionalFormatting sqref="M120:M124">
    <cfRule type="cellIs" dxfId="1298" priority="49" stopIfTrue="1" operator="lessThan">
      <formula>0</formula>
    </cfRule>
  </conditionalFormatting>
  <conditionalFormatting sqref="M126:M130">
    <cfRule type="cellIs" dxfId="1297" priority="48" stopIfTrue="1" operator="lessThan">
      <formula>0</formula>
    </cfRule>
  </conditionalFormatting>
  <conditionalFormatting sqref="M132:M136">
    <cfRule type="cellIs" dxfId="1296" priority="47" stopIfTrue="1" operator="lessThan">
      <formula>0</formula>
    </cfRule>
  </conditionalFormatting>
  <conditionalFormatting sqref="M138:M142">
    <cfRule type="cellIs" dxfId="1295" priority="46" stopIfTrue="1" operator="lessThan">
      <formula>0</formula>
    </cfRule>
  </conditionalFormatting>
  <conditionalFormatting sqref="M144:M148">
    <cfRule type="cellIs" dxfId="1294" priority="45" stopIfTrue="1" operator="lessThan">
      <formula>0</formula>
    </cfRule>
  </conditionalFormatting>
  <conditionalFormatting sqref="M150:M154">
    <cfRule type="cellIs" dxfId="1293" priority="44" stopIfTrue="1" operator="lessThan">
      <formula>0</formula>
    </cfRule>
  </conditionalFormatting>
  <conditionalFormatting sqref="M155">
    <cfRule type="containsText" dxfId="1292" priority="70" operator="containsText" text="Falso">
      <formula>NOT(ISERROR(SEARCH("Falso",M155)))</formula>
    </cfRule>
  </conditionalFormatting>
  <conditionalFormatting sqref="M156:M160">
    <cfRule type="cellIs" dxfId="1291" priority="43" stopIfTrue="1" operator="lessThan">
      <formula>0</formula>
    </cfRule>
  </conditionalFormatting>
  <conditionalFormatting sqref="M161">
    <cfRule type="containsText" dxfId="1290" priority="71" operator="containsText" text="Falso">
      <formula>NOT(ISERROR(SEARCH("Falso",M161)))</formula>
    </cfRule>
  </conditionalFormatting>
  <conditionalFormatting sqref="M162:M166">
    <cfRule type="cellIs" dxfId="1289" priority="42" stopIfTrue="1" operator="lessThan">
      <formula>0</formula>
    </cfRule>
  </conditionalFormatting>
  <conditionalFormatting sqref="M167">
    <cfRule type="containsText" dxfId="1288" priority="167" operator="containsText" text="Falso">
      <formula>NOT(ISERROR(SEARCH("Falso",M167)))</formula>
    </cfRule>
  </conditionalFormatting>
  <conditionalFormatting sqref="M168:M172">
    <cfRule type="cellIs" dxfId="1287" priority="41" stopIfTrue="1" operator="lessThan">
      <formula>0</formula>
    </cfRule>
  </conditionalFormatting>
  <conditionalFormatting sqref="M173">
    <cfRule type="containsText" dxfId="1286" priority="162" operator="containsText" text="Falso">
      <formula>NOT(ISERROR(SEARCH("Falso",M173)))</formula>
    </cfRule>
  </conditionalFormatting>
  <conditionalFormatting sqref="M174:M178">
    <cfRule type="cellIs" dxfId="1285" priority="40" stopIfTrue="1" operator="lessThan">
      <formula>0</formula>
    </cfRule>
  </conditionalFormatting>
  <conditionalFormatting sqref="M179">
    <cfRule type="containsText" dxfId="1284" priority="157" operator="containsText" text="Falso">
      <formula>NOT(ISERROR(SEARCH("Falso",M179)))</formula>
    </cfRule>
  </conditionalFormatting>
  <conditionalFormatting sqref="M180:M184">
    <cfRule type="cellIs" dxfId="1283" priority="39" stopIfTrue="1" operator="lessThan">
      <formula>0</formula>
    </cfRule>
  </conditionalFormatting>
  <conditionalFormatting sqref="M185">
    <cfRule type="containsText" dxfId="1282" priority="152" operator="containsText" text="Falso">
      <formula>NOT(ISERROR(SEARCH("Falso",M185)))</formula>
    </cfRule>
  </conditionalFormatting>
  <conditionalFormatting sqref="M186:M190">
    <cfRule type="cellIs" dxfId="1281" priority="38" stopIfTrue="1" operator="lessThan">
      <formula>0</formula>
    </cfRule>
  </conditionalFormatting>
  <conditionalFormatting sqref="M192:M196">
    <cfRule type="cellIs" dxfId="1280" priority="37" stopIfTrue="1" operator="lessThan">
      <formula>0</formula>
    </cfRule>
  </conditionalFormatting>
  <conditionalFormatting sqref="M198:M202">
    <cfRule type="cellIs" dxfId="1279" priority="36" stopIfTrue="1" operator="lessThan">
      <formula>0</formula>
    </cfRule>
  </conditionalFormatting>
  <conditionalFormatting sqref="M204:M208">
    <cfRule type="cellIs" dxfId="1278" priority="35" stopIfTrue="1" operator="lessThan">
      <formula>0</formula>
    </cfRule>
  </conditionalFormatting>
  <conditionalFormatting sqref="M210:M214">
    <cfRule type="cellIs" dxfId="1277" priority="34" stopIfTrue="1" operator="lessThan">
      <formula>0</formula>
    </cfRule>
  </conditionalFormatting>
  <conditionalFormatting sqref="M216:M220">
    <cfRule type="cellIs" dxfId="1276" priority="33" stopIfTrue="1" operator="lessThan">
      <formula>0</formula>
    </cfRule>
  </conditionalFormatting>
  <conditionalFormatting sqref="M223:M227">
    <cfRule type="cellIs" dxfId="1275" priority="32" stopIfTrue="1" operator="lessThan">
      <formula>0</formula>
    </cfRule>
  </conditionalFormatting>
  <conditionalFormatting sqref="M228">
    <cfRule type="containsText" dxfId="1274" priority="141" operator="containsText" text="Falso">
      <formula>NOT(ISERROR(SEARCH("Falso",M228)))</formula>
    </cfRule>
  </conditionalFormatting>
  <conditionalFormatting sqref="M229:M233">
    <cfRule type="cellIs" dxfId="1273" priority="31" stopIfTrue="1" operator="lessThan">
      <formula>0</formula>
    </cfRule>
  </conditionalFormatting>
  <conditionalFormatting sqref="M235:M239">
    <cfRule type="cellIs" dxfId="1272" priority="30" stopIfTrue="1" operator="lessThan">
      <formula>0</formula>
    </cfRule>
  </conditionalFormatting>
  <conditionalFormatting sqref="M241:M245">
    <cfRule type="cellIs" dxfId="1271" priority="29" stopIfTrue="1" operator="lessThan">
      <formula>0</formula>
    </cfRule>
  </conditionalFormatting>
  <conditionalFormatting sqref="M247:M251">
    <cfRule type="cellIs" dxfId="1270" priority="28" stopIfTrue="1" operator="lessThan">
      <formula>0</formula>
    </cfRule>
  </conditionalFormatting>
  <conditionalFormatting sqref="M252">
    <cfRule type="containsText" dxfId="1269" priority="131" operator="containsText" text="Falso">
      <formula>NOT(ISERROR(SEARCH("Falso",M252)))</formula>
    </cfRule>
  </conditionalFormatting>
  <conditionalFormatting sqref="M253:M257">
    <cfRule type="cellIs" dxfId="1268" priority="27" stopIfTrue="1" operator="lessThan">
      <formula>0</formula>
    </cfRule>
  </conditionalFormatting>
  <conditionalFormatting sqref="M258">
    <cfRule type="containsText" dxfId="1267" priority="126" operator="containsText" text="Falso">
      <formula>NOT(ISERROR(SEARCH("Falso",M258)))</formula>
    </cfRule>
  </conditionalFormatting>
  <conditionalFormatting sqref="M259:M263">
    <cfRule type="cellIs" dxfId="1266" priority="26" stopIfTrue="1" operator="lessThan">
      <formula>0</formula>
    </cfRule>
  </conditionalFormatting>
  <conditionalFormatting sqref="M265:M269">
    <cfRule type="cellIs" dxfId="1265" priority="25" stopIfTrue="1" operator="lessThan">
      <formula>0</formula>
    </cfRule>
  </conditionalFormatting>
  <conditionalFormatting sqref="M271:M275">
    <cfRule type="cellIs" dxfId="1264" priority="24" stopIfTrue="1" operator="lessThan">
      <formula>0</formula>
    </cfRule>
  </conditionalFormatting>
  <conditionalFormatting sqref="M277:M281">
    <cfRule type="cellIs" dxfId="1263" priority="23" stopIfTrue="1" operator="lessThan">
      <formula>0</formula>
    </cfRule>
  </conditionalFormatting>
  <conditionalFormatting sqref="M283:M287">
    <cfRule type="cellIs" dxfId="1262" priority="22" stopIfTrue="1" operator="lessThan">
      <formula>0</formula>
    </cfRule>
  </conditionalFormatting>
  <conditionalFormatting sqref="M289:M293">
    <cfRule type="cellIs" dxfId="1261" priority="21" stopIfTrue="1" operator="lessThan">
      <formula>0</formula>
    </cfRule>
  </conditionalFormatting>
  <conditionalFormatting sqref="M296:M301">
    <cfRule type="cellIs" dxfId="1260" priority="15" stopIfTrue="1" operator="lessThan">
      <formula>0</formula>
    </cfRule>
  </conditionalFormatting>
  <conditionalFormatting sqref="M302">
    <cfRule type="containsText" dxfId="1259" priority="14" operator="containsText" text="Falso">
      <formula>NOT(ISERROR(SEARCH("Falso",M302)))</formula>
    </cfRule>
  </conditionalFormatting>
  <conditionalFormatting sqref="M303:M308">
    <cfRule type="cellIs" dxfId="1258" priority="9" stopIfTrue="1" operator="lessThan">
      <formula>0</formula>
    </cfRule>
  </conditionalFormatting>
  <conditionalFormatting sqref="M310:M315">
    <cfRule type="cellIs" dxfId="1257" priority="8" stopIfTrue="1" operator="lessThan">
      <formula>0</formula>
    </cfRule>
  </conditionalFormatting>
  <conditionalFormatting sqref="M317:M322">
    <cfRule type="cellIs" dxfId="1256" priority="7" stopIfTrue="1" operator="lessThan">
      <formula>0</formula>
    </cfRule>
  </conditionalFormatting>
  <conditionalFormatting sqref="M324:M329">
    <cfRule type="cellIs" dxfId="1255" priority="6" stopIfTrue="1" operator="lessThan">
      <formula>0</formula>
    </cfRule>
  </conditionalFormatting>
  <conditionalFormatting sqref="M331:M336">
    <cfRule type="cellIs" dxfId="1254" priority="5" stopIfTrue="1" operator="lessThan">
      <formula>0</formula>
    </cfRule>
  </conditionalFormatting>
  <conditionalFormatting sqref="M338:M343">
    <cfRule type="cellIs" dxfId="1253" priority="4" stopIfTrue="1" operator="lessThan">
      <formula>0</formula>
    </cfRule>
  </conditionalFormatting>
  <conditionalFormatting sqref="M345:M350">
    <cfRule type="cellIs" dxfId="1252" priority="3" stopIfTrue="1" operator="lessThan">
      <formula>0</formula>
    </cfRule>
  </conditionalFormatting>
  <conditionalFormatting sqref="M352:M357">
    <cfRule type="cellIs" dxfId="1251" priority="2" stopIfTrue="1" operator="lessThan">
      <formula>0</formula>
    </cfRule>
  </conditionalFormatting>
  <conditionalFormatting sqref="M358">
    <cfRule type="containsText" dxfId="1250" priority="10" operator="containsText" text="Falso">
      <formula>NOT(ISERROR(SEARCH("Falso",M358)))</formula>
    </cfRule>
  </conditionalFormatting>
  <conditionalFormatting sqref="M359:M364">
    <cfRule type="cellIs" dxfId="1249" priority="1" stopIfTrue="1" operator="lessThan">
      <formula>0</formula>
    </cfRule>
  </conditionalFormatting>
  <conditionalFormatting sqref="M365">
    <cfRule type="containsText" dxfId="1248" priority="80" operator="containsText" text="Falso">
      <formula>NOT(ISERROR(SEARCH("Falso",M365)))</formula>
    </cfRule>
  </conditionalFormatting>
  <conditionalFormatting sqref="M366:M372">
    <cfRule type="cellIs" dxfId="1247" priority="230" stopIfTrue="1" operator="lessThan">
      <formula>0</formula>
    </cfRule>
  </conditionalFormatting>
  <conditionalFormatting sqref="M378:M380">
    <cfRule type="cellIs" dxfId="1246" priority="18" stopIfTrue="1" operator="lessThan">
      <formula>0</formula>
    </cfRule>
  </conditionalFormatting>
  <conditionalFormatting sqref="R6:R10">
    <cfRule type="containsText" dxfId="1245" priority="228" stopIfTrue="1" operator="containsText" text="AMARILLO">
      <formula>NOT(ISERROR(SEARCH("AMARILLO",R6)))</formula>
    </cfRule>
    <cfRule type="containsText" dxfId="1244" priority="227" operator="containsText" text="VERDE">
      <formula>NOT(ISERROR(SEARCH("VERDE",R6)))</formula>
    </cfRule>
    <cfRule type="containsText" dxfId="1243" priority="226" operator="containsText" text="VENCIDO">
      <formula>NOT(ISERROR(SEARCH("VENCIDO",R6)))</formula>
    </cfRule>
    <cfRule type="containsText" dxfId="1242" priority="229" operator="containsText" text="ROJO">
      <formula>NOT(ISERROR(SEARCH("ROJO",R6)))</formula>
    </cfRule>
  </conditionalFormatting>
  <conditionalFormatting sqref="R12:R16">
    <cfRule type="containsText" dxfId="1241" priority="220" operator="containsText" text="VENCIDO">
      <formula>NOT(ISERROR(SEARCH("VENCIDO",R12)))</formula>
    </cfRule>
    <cfRule type="containsText" dxfId="1240" priority="223" operator="containsText" text="ROJO">
      <formula>NOT(ISERROR(SEARCH("ROJO",R12)))</formula>
    </cfRule>
    <cfRule type="containsText" dxfId="1239" priority="222" stopIfTrue="1" operator="containsText" text="AMARILLO">
      <formula>NOT(ISERROR(SEARCH("AMARILLO",R12)))</formula>
    </cfRule>
    <cfRule type="containsText" dxfId="1238" priority="221" operator="containsText" text="VERDE">
      <formula>NOT(ISERROR(SEARCH("VERDE",R12)))</formula>
    </cfRule>
  </conditionalFormatting>
  <conditionalFormatting sqref="R18:R22">
    <cfRule type="containsText" dxfId="1237" priority="218" stopIfTrue="1" operator="containsText" text="AMARILLO">
      <formula>NOT(ISERROR(SEARCH("AMARILLO",R18)))</formula>
    </cfRule>
    <cfRule type="containsText" dxfId="1236" priority="217" operator="containsText" text="VERDE">
      <formula>NOT(ISERROR(SEARCH("VERDE",R18)))</formula>
    </cfRule>
    <cfRule type="containsText" dxfId="1235" priority="216" operator="containsText" text="VENCIDO">
      <formula>NOT(ISERROR(SEARCH("VENCIDO",R18)))</formula>
    </cfRule>
    <cfRule type="containsText" dxfId="1234" priority="219" operator="containsText" text="ROJO">
      <formula>NOT(ISERROR(SEARCH("ROJO",R18)))</formula>
    </cfRule>
  </conditionalFormatting>
  <conditionalFormatting sqref="R24:R28">
    <cfRule type="containsText" dxfId="1233" priority="213" operator="containsText" text="ROJO">
      <formula>NOT(ISERROR(SEARCH("ROJO",R24)))</formula>
    </cfRule>
    <cfRule type="containsText" dxfId="1232" priority="212" stopIfTrue="1" operator="containsText" text="AMARILLO">
      <formula>NOT(ISERROR(SEARCH("AMARILLO",R24)))</formula>
    </cfRule>
    <cfRule type="containsText" dxfId="1231" priority="211" operator="containsText" text="VERDE">
      <formula>NOT(ISERROR(SEARCH("VERDE",R24)))</formula>
    </cfRule>
    <cfRule type="containsText" dxfId="1230" priority="210" operator="containsText" text="VENCIDO">
      <formula>NOT(ISERROR(SEARCH("VENCIDO",R24)))</formula>
    </cfRule>
  </conditionalFormatting>
  <conditionalFormatting sqref="R30:R34">
    <cfRule type="containsText" dxfId="1229" priority="209" operator="containsText" text="ROJO">
      <formula>NOT(ISERROR(SEARCH("ROJO",R30)))</formula>
    </cfRule>
    <cfRule type="containsText" dxfId="1228" priority="208" stopIfTrue="1" operator="containsText" text="AMARILLO">
      <formula>NOT(ISERROR(SEARCH("AMARILLO",R30)))</formula>
    </cfRule>
    <cfRule type="containsText" dxfId="1227" priority="207" operator="containsText" text="VERDE">
      <formula>NOT(ISERROR(SEARCH("VERDE",R30)))</formula>
    </cfRule>
    <cfRule type="containsText" dxfId="1226" priority="206" operator="containsText" text="VENCIDO">
      <formula>NOT(ISERROR(SEARCH("VENCIDO",R30)))</formula>
    </cfRule>
  </conditionalFormatting>
  <conditionalFormatting sqref="R36:R40">
    <cfRule type="containsText" dxfId="1225" priority="203" operator="containsText" text="ROJO">
      <formula>NOT(ISERROR(SEARCH("ROJO",R36)))</formula>
    </cfRule>
    <cfRule type="containsText" dxfId="1224" priority="202" stopIfTrue="1" operator="containsText" text="AMARILLO">
      <formula>NOT(ISERROR(SEARCH("AMARILLO",R36)))</formula>
    </cfRule>
    <cfRule type="containsText" dxfId="1223" priority="201" operator="containsText" text="VERDE">
      <formula>NOT(ISERROR(SEARCH("VERDE",R36)))</formula>
    </cfRule>
    <cfRule type="containsText" dxfId="1222" priority="200" operator="containsText" text="VENCIDO">
      <formula>NOT(ISERROR(SEARCH("VENCIDO",R36)))</formula>
    </cfRule>
  </conditionalFormatting>
  <conditionalFormatting sqref="R42:R46">
    <cfRule type="containsText" dxfId="1221" priority="199" operator="containsText" text="ROJO">
      <formula>NOT(ISERROR(SEARCH("ROJO",R42)))</formula>
    </cfRule>
    <cfRule type="containsText" dxfId="1220" priority="197" operator="containsText" text="VERDE">
      <formula>NOT(ISERROR(SEARCH("VERDE",R42)))</formula>
    </cfRule>
    <cfRule type="containsText" dxfId="1219" priority="196" operator="containsText" text="VENCIDO">
      <formula>NOT(ISERROR(SEARCH("VENCIDO",R42)))</formula>
    </cfRule>
    <cfRule type="containsText" dxfId="1218" priority="198" stopIfTrue="1" operator="containsText" text="AMARILLO">
      <formula>NOT(ISERROR(SEARCH("AMARILLO",R42)))</formula>
    </cfRule>
  </conditionalFormatting>
  <conditionalFormatting sqref="R102:R106">
    <cfRule type="containsText" dxfId="1217" priority="184" operator="containsText" text="ROJO">
      <formula>NOT(ISERROR(SEARCH("ROJO",R102)))</formula>
    </cfRule>
    <cfRule type="containsText" dxfId="1216" priority="183" stopIfTrue="1" operator="containsText" text="AMARILLO">
      <formula>NOT(ISERROR(SEARCH("AMARILLO",R102)))</formula>
    </cfRule>
    <cfRule type="containsText" dxfId="1215" priority="182" operator="containsText" text="VERDE">
      <formula>NOT(ISERROR(SEARCH("VERDE",R102)))</formula>
    </cfRule>
    <cfRule type="containsText" dxfId="1214" priority="181" operator="containsText" text="VENCIDO">
      <formula>NOT(ISERROR(SEARCH("VENCIDO",R102)))</formula>
    </cfRule>
  </conditionalFormatting>
  <conditionalFormatting sqref="R150:R154">
    <cfRule type="containsText" dxfId="1213" priority="177" operator="containsText" text="VERDE">
      <formula>NOT(ISERROR(SEARCH("VERDE",R150)))</formula>
    </cfRule>
    <cfRule type="containsText" dxfId="1212" priority="178" stopIfTrue="1" operator="containsText" text="AMARILLO">
      <formula>NOT(ISERROR(SEARCH("AMARILLO",R150)))</formula>
    </cfRule>
    <cfRule type="containsText" dxfId="1211" priority="179" operator="containsText" text="ROJO">
      <formula>NOT(ISERROR(SEARCH("ROJO",R150)))</formula>
    </cfRule>
    <cfRule type="containsText" dxfId="1210" priority="176" operator="containsText" text="VENCIDO">
      <formula>NOT(ISERROR(SEARCH("VENCIDO",R150)))</formula>
    </cfRule>
  </conditionalFormatting>
  <conditionalFormatting sqref="R156:R160">
    <cfRule type="containsText" dxfId="1209" priority="175" operator="containsText" text="ROJO">
      <formula>NOT(ISERROR(SEARCH("ROJO",R156)))</formula>
    </cfRule>
    <cfRule type="containsText" dxfId="1208" priority="174" stopIfTrue="1" operator="containsText" text="AMARILLO">
      <formula>NOT(ISERROR(SEARCH("AMARILLO",R156)))</formula>
    </cfRule>
    <cfRule type="containsText" dxfId="1207" priority="173" operator="containsText" text="VERDE">
      <formula>NOT(ISERROR(SEARCH("VERDE",R156)))</formula>
    </cfRule>
    <cfRule type="containsText" dxfId="1206" priority="172" operator="containsText" text="VENCIDO">
      <formula>NOT(ISERROR(SEARCH("VENCIDO",R156)))</formula>
    </cfRule>
  </conditionalFormatting>
  <conditionalFormatting sqref="R162:R166">
    <cfRule type="containsText" dxfId="1205" priority="171" operator="containsText" text="ROJO">
      <formula>NOT(ISERROR(SEARCH("ROJO",R162)))</formula>
    </cfRule>
    <cfRule type="containsText" dxfId="1204" priority="170" stopIfTrue="1" operator="containsText" text="AMARILLO">
      <formula>NOT(ISERROR(SEARCH("AMARILLO",R162)))</formula>
    </cfRule>
    <cfRule type="containsText" dxfId="1203" priority="168" operator="containsText" text="VENCIDO">
      <formula>NOT(ISERROR(SEARCH("VENCIDO",R162)))</formula>
    </cfRule>
    <cfRule type="containsText" dxfId="1202" priority="169" operator="containsText" text="VERDE">
      <formula>NOT(ISERROR(SEARCH("VERDE",R162)))</formula>
    </cfRule>
  </conditionalFormatting>
  <conditionalFormatting sqref="R168:R172">
    <cfRule type="containsText" dxfId="1201" priority="166" operator="containsText" text="ROJO">
      <formula>NOT(ISERROR(SEARCH("ROJO",R168)))</formula>
    </cfRule>
    <cfRule type="containsText" dxfId="1200" priority="165" stopIfTrue="1" operator="containsText" text="AMARILLO">
      <formula>NOT(ISERROR(SEARCH("AMARILLO",R168)))</formula>
    </cfRule>
    <cfRule type="containsText" dxfId="1199" priority="164" operator="containsText" text="VERDE">
      <formula>NOT(ISERROR(SEARCH("VERDE",R168)))</formula>
    </cfRule>
    <cfRule type="containsText" dxfId="1198" priority="163" operator="containsText" text="VENCIDO">
      <formula>NOT(ISERROR(SEARCH("VENCIDO",R168)))</formula>
    </cfRule>
  </conditionalFormatting>
  <conditionalFormatting sqref="R174:R178">
    <cfRule type="containsText" dxfId="1197" priority="159" operator="containsText" text="VERDE">
      <formula>NOT(ISERROR(SEARCH("VERDE",R174)))</formula>
    </cfRule>
    <cfRule type="containsText" dxfId="1196" priority="160" stopIfTrue="1" operator="containsText" text="AMARILLO">
      <formula>NOT(ISERROR(SEARCH("AMARILLO",R174)))</formula>
    </cfRule>
    <cfRule type="containsText" dxfId="1195" priority="161" operator="containsText" text="ROJO">
      <formula>NOT(ISERROR(SEARCH("ROJO",R174)))</formula>
    </cfRule>
    <cfRule type="containsText" dxfId="1194" priority="158" operator="containsText" text="VENCIDO">
      <formula>NOT(ISERROR(SEARCH("VENCIDO",R174)))</formula>
    </cfRule>
  </conditionalFormatting>
  <conditionalFormatting sqref="R180:R184">
    <cfRule type="containsText" dxfId="1193" priority="154" operator="containsText" text="VERDE">
      <formula>NOT(ISERROR(SEARCH("VERDE",R180)))</formula>
    </cfRule>
    <cfRule type="containsText" dxfId="1192" priority="153" operator="containsText" text="VENCIDO">
      <formula>NOT(ISERROR(SEARCH("VENCIDO",R180)))</formula>
    </cfRule>
    <cfRule type="containsText" dxfId="1191" priority="155" stopIfTrue="1" operator="containsText" text="AMARILLO">
      <formula>NOT(ISERROR(SEARCH("AMARILLO",R180)))</formula>
    </cfRule>
    <cfRule type="containsText" dxfId="1190" priority="156" operator="containsText" text="ROJO">
      <formula>NOT(ISERROR(SEARCH("ROJO",R180)))</formula>
    </cfRule>
  </conditionalFormatting>
  <conditionalFormatting sqref="R223:R227">
    <cfRule type="containsText" dxfId="1189" priority="140" operator="containsText" text="ROJO">
      <formula>NOT(ISERROR(SEARCH("ROJO",R223)))</formula>
    </cfRule>
    <cfRule type="containsText" dxfId="1188" priority="139" stopIfTrue="1" operator="containsText" text="AMARILLO">
      <formula>NOT(ISERROR(SEARCH("AMARILLO",R223)))</formula>
    </cfRule>
    <cfRule type="containsText" dxfId="1187" priority="138" operator="containsText" text="VERDE">
      <formula>NOT(ISERROR(SEARCH("VERDE",R223)))</formula>
    </cfRule>
    <cfRule type="containsText" dxfId="1186" priority="137" operator="containsText" text="VENCIDO">
      <formula>NOT(ISERROR(SEARCH("VENCIDO",R223)))</formula>
    </cfRule>
  </conditionalFormatting>
  <conditionalFormatting sqref="R247:R251">
    <cfRule type="containsText" dxfId="1185" priority="128" operator="containsText" text="VERDE">
      <formula>NOT(ISERROR(SEARCH("VERDE",R247)))</formula>
    </cfRule>
    <cfRule type="containsText" dxfId="1184" priority="127" operator="containsText" text="VENCIDO">
      <formula>NOT(ISERROR(SEARCH("VENCIDO",R247)))</formula>
    </cfRule>
    <cfRule type="containsText" dxfId="1183" priority="130" operator="containsText" text="ROJO">
      <formula>NOT(ISERROR(SEARCH("ROJO",R247)))</formula>
    </cfRule>
    <cfRule type="containsText" dxfId="1182" priority="129" stopIfTrue="1" operator="containsText" text="AMARILLO">
      <formula>NOT(ISERROR(SEARCH("AMARILLO",R247)))</formula>
    </cfRule>
  </conditionalFormatting>
  <conditionalFormatting sqref="R253:R257">
    <cfRule type="containsText" dxfId="1181" priority="124" stopIfTrue="1" operator="containsText" text="AMARILLO">
      <formula>NOT(ISERROR(SEARCH("AMARILLO",R253)))</formula>
    </cfRule>
    <cfRule type="containsText" dxfId="1180" priority="125" operator="containsText" text="ROJO">
      <formula>NOT(ISERROR(SEARCH("ROJO",R253)))</formula>
    </cfRule>
    <cfRule type="containsText" dxfId="1179" priority="122" operator="containsText" text="VENCIDO">
      <formula>NOT(ISERROR(SEARCH("VENCIDO",R253)))</formula>
    </cfRule>
    <cfRule type="containsText" dxfId="1178" priority="123" operator="containsText" text="VERDE">
      <formula>NOT(ISERROR(SEARCH("VERDE",R253)))</formula>
    </cfRule>
  </conditionalFormatting>
  <conditionalFormatting sqref="R296:R301">
    <cfRule type="containsText" dxfId="1177" priority="106" operator="containsText" text="VENCIDO">
      <formula>NOT(ISERROR(SEARCH("VENCIDO",R296)))</formula>
    </cfRule>
    <cfRule type="containsText" dxfId="1176" priority="108" stopIfTrue="1" operator="containsText" text="AMARILLO">
      <formula>NOT(ISERROR(SEARCH("AMARILLO",R296)))</formula>
    </cfRule>
    <cfRule type="containsText" dxfId="1175" priority="109" operator="containsText" text="ROJO">
      <formula>NOT(ISERROR(SEARCH("ROJO",R296)))</formula>
    </cfRule>
    <cfRule type="containsText" dxfId="1174" priority="107" operator="containsText" text="VERDE">
      <formula>NOT(ISERROR(SEARCH("VERDE",R296)))</formula>
    </cfRule>
  </conditionalFormatting>
  <conditionalFormatting sqref="R352:R357">
    <cfRule type="containsText" dxfId="1173" priority="84" stopIfTrue="1" operator="containsText" text="AMARILLO">
      <formula>NOT(ISERROR(SEARCH("AMARILLO",R352)))</formula>
    </cfRule>
    <cfRule type="containsText" dxfId="1172" priority="85" operator="containsText" text="ROJO">
      <formula>NOT(ISERROR(SEARCH("ROJO",R352)))</formula>
    </cfRule>
    <cfRule type="containsText" dxfId="1171" priority="82" operator="containsText" text="VENCIDO">
      <formula>NOT(ISERROR(SEARCH("VENCIDO",R352)))</formula>
    </cfRule>
    <cfRule type="containsText" dxfId="1170" priority="83" operator="containsText" text="VERDE">
      <formula>NOT(ISERROR(SEARCH("VERDE",R352)))</formula>
    </cfRule>
  </conditionalFormatting>
  <conditionalFormatting sqref="R359:R364">
    <cfRule type="containsText" dxfId="1169" priority="78" stopIfTrue="1" operator="containsText" text="AMARILLO">
      <formula>NOT(ISERROR(SEARCH("AMARILLO",R359)))</formula>
    </cfRule>
    <cfRule type="containsText" dxfId="1168" priority="77" operator="containsText" text="VERDE">
      <formula>NOT(ISERROR(SEARCH("VERDE",R359)))</formula>
    </cfRule>
    <cfRule type="containsText" dxfId="1167" priority="76" operator="containsText" text="VENCIDO">
      <formula>NOT(ISERROR(SEARCH("VENCIDO",R359)))</formula>
    </cfRule>
    <cfRule type="containsText" dxfId="1166" priority="79" operator="containsText" text="ROJO">
      <formula>NOT(ISERROR(SEARCH("ROJO",R359)))</formula>
    </cfRule>
  </conditionalFormatting>
  <conditionalFormatting sqref="R366:R372">
    <cfRule type="containsText" dxfId="1165" priority="72" operator="containsText" text="VENCIDO">
      <formula>NOT(ISERROR(SEARCH("VENCIDO",R366)))</formula>
    </cfRule>
    <cfRule type="containsText" dxfId="1164" priority="74" stopIfTrue="1" operator="containsText" text="AMARILLO">
      <formula>NOT(ISERROR(SEARCH("AMARILLO",R366)))</formula>
    </cfRule>
    <cfRule type="containsText" dxfId="1163" priority="73" operator="containsText" text="VERDE">
      <formula>NOT(ISERROR(SEARCH("VERDE",R366)))</formula>
    </cfRule>
    <cfRule type="containsText" dxfId="1162"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500-000000000000}">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A342" zoomScale="80" zoomScaleNormal="80" workbookViewId="0">
      <selection activeCell="D277" sqref="D277:D28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+Mayo!M6</f>
        <v>70</v>
      </c>
      <c r="E6" s="191">
        <v>400</v>
      </c>
      <c r="F6" s="178">
        <v>30</v>
      </c>
      <c r="G6" s="178"/>
      <c r="H6" s="178"/>
      <c r="I6" s="178"/>
      <c r="J6" s="175">
        <f>+F6+G6</f>
        <v>30</v>
      </c>
      <c r="K6" s="168">
        <f>+AO6</f>
        <v>200</v>
      </c>
      <c r="L6" s="164">
        <f>+J6+K6</f>
        <v>230</v>
      </c>
      <c r="M6" s="157">
        <f>+(D6+E6)-(L6)+H6-I6</f>
        <v>240</v>
      </c>
      <c r="N6" s="18">
        <v>240</v>
      </c>
      <c r="O6" s="19" t="s">
        <v>251</v>
      </c>
      <c r="P6" s="19" t="s">
        <v>278</v>
      </c>
      <c r="Q6" s="20">
        <v>46357</v>
      </c>
      <c r="R6" s="21" t="str">
        <f ca="1">IF(Q6=0," ",IFERROR(IF(DATEDIF(TODAY(),Q6,"M")&lt;=5,"ROJO",IF(DATEDIF(TODAY(),Q6,"M")&gt;=12,"VERDE",IF(AND(DATEDIF(TODAY(),Q6,"M")&gt;=6,DATEDIF(TODAY(),Q6,"M")&lt;=11),"AMARILLO"))),S6))</f>
        <v>ROJO</v>
      </c>
      <c r="S6" s="21" t="str">
        <f>IF(Q6=0," ",IF(Q6&lt;=$N$5,"VENCIDO","NO VENCIDO"))</f>
        <v>NO VENCIDO</v>
      </c>
      <c r="T6" s="22"/>
      <c r="U6" s="23"/>
      <c r="V6" s="23"/>
      <c r="W6" s="24"/>
      <c r="X6" s="24"/>
      <c r="Y6" s="147">
        <f>+AT6</f>
        <v>0</v>
      </c>
      <c r="Z6" s="25"/>
      <c r="AA6" s="6"/>
      <c r="AB6" s="146">
        <v>82</v>
      </c>
      <c r="AC6" s="146">
        <v>118</v>
      </c>
      <c r="AD6" s="145">
        <f>+AB6+AC6</f>
        <v>200</v>
      </c>
      <c r="AE6" s="130"/>
      <c r="AF6" s="130"/>
      <c r="AG6" s="130"/>
      <c r="AH6" s="130"/>
      <c r="AI6" s="130"/>
      <c r="AJ6" s="130"/>
      <c r="AK6" s="130"/>
      <c r="AL6" s="130"/>
      <c r="AM6" s="130"/>
      <c r="AN6" s="130"/>
      <c r="AO6" s="123">
        <f>SUM(AD6:AN10)</f>
        <v>200</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240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+Mayo!M12</f>
        <v>165</v>
      </c>
      <c r="E12" s="191">
        <v>50</v>
      </c>
      <c r="F12" s="178">
        <v>29</v>
      </c>
      <c r="G12" s="178"/>
      <c r="H12" s="178"/>
      <c r="I12" s="178"/>
      <c r="J12" s="175">
        <f>+F12+G12</f>
        <v>29</v>
      </c>
      <c r="K12" s="168">
        <f>+AO12</f>
        <v>0</v>
      </c>
      <c r="L12" s="164">
        <f>+J12+K12</f>
        <v>29</v>
      </c>
      <c r="M12" s="157">
        <f>+(D12+E12)-(L12)+H12-I12</f>
        <v>186</v>
      </c>
      <c r="N12" s="18">
        <v>186</v>
      </c>
      <c r="O12" s="19" t="s">
        <v>252</v>
      </c>
      <c r="P12" s="19" t="s">
        <v>278</v>
      </c>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186</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+Mayo!M18</f>
        <v>5</v>
      </c>
      <c r="E18" s="191">
        <v>100</v>
      </c>
      <c r="F18" s="178">
        <v>9</v>
      </c>
      <c r="G18" s="178"/>
      <c r="H18" s="178"/>
      <c r="I18" s="178"/>
      <c r="J18" s="175">
        <f>+F18+G18</f>
        <v>9</v>
      </c>
      <c r="K18" s="168">
        <f>+AO18</f>
        <v>0</v>
      </c>
      <c r="L18" s="164">
        <f>+J18+K18</f>
        <v>9</v>
      </c>
      <c r="M18" s="157">
        <f>+(D18+E18)-(L18)+H18-I18</f>
        <v>96</v>
      </c>
      <c r="N18" s="18">
        <v>96</v>
      </c>
      <c r="O18" s="19" t="s">
        <v>117</v>
      </c>
      <c r="P18" s="19" t="s">
        <v>278</v>
      </c>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96</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+Mayo!M24</f>
        <v>151</v>
      </c>
      <c r="E24" s="191">
        <v>300</v>
      </c>
      <c r="F24" s="178">
        <v>216</v>
      </c>
      <c r="G24" s="178"/>
      <c r="H24" s="178"/>
      <c r="I24" s="178"/>
      <c r="J24" s="175">
        <f>+F24+G24</f>
        <v>216</v>
      </c>
      <c r="K24" s="168">
        <f>+AO24</f>
        <v>0</v>
      </c>
      <c r="L24" s="164">
        <f>+J24+K24</f>
        <v>216</v>
      </c>
      <c r="M24" s="157">
        <f>+(D24+E24)-(L24)+H24-I24</f>
        <v>235</v>
      </c>
      <c r="N24" s="18">
        <v>235</v>
      </c>
      <c r="O24" s="19" t="s">
        <v>253</v>
      </c>
      <c r="P24" s="19" t="s">
        <v>279</v>
      </c>
      <c r="Q24" s="20">
        <v>46784</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235</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+Mayo!M30</f>
        <v>380</v>
      </c>
      <c r="E30" s="191"/>
      <c r="F30" s="178">
        <v>170</v>
      </c>
      <c r="G30" s="178"/>
      <c r="H30" s="178"/>
      <c r="I30" s="178"/>
      <c r="J30" s="175">
        <f>+F30+G30</f>
        <v>170</v>
      </c>
      <c r="K30" s="168">
        <f>+AO30</f>
        <v>0</v>
      </c>
      <c r="L30" s="164">
        <f>+J30+K30</f>
        <v>170</v>
      </c>
      <c r="M30" s="157">
        <f>+(D30+E30)-(L30)+H30-I30</f>
        <v>210</v>
      </c>
      <c r="N30" s="18">
        <v>210</v>
      </c>
      <c r="O30" s="19" t="s">
        <v>268</v>
      </c>
      <c r="P30" s="19" t="s">
        <v>278</v>
      </c>
      <c r="Q30" s="20">
        <v>46539</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210</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+Mayo!M36</f>
        <v>3</v>
      </c>
      <c r="E36" s="191"/>
      <c r="F36" s="178"/>
      <c r="G36" s="178"/>
      <c r="H36" s="178"/>
      <c r="I36" s="178"/>
      <c r="J36" s="175">
        <f>+F36+G36</f>
        <v>0</v>
      </c>
      <c r="K36" s="168">
        <f>+AO36</f>
        <v>0</v>
      </c>
      <c r="L36" s="164">
        <f>+J36+K36</f>
        <v>0</v>
      </c>
      <c r="M36" s="157">
        <f>+(D36+E36)-(L36)+H36-I36</f>
        <v>3</v>
      </c>
      <c r="N36" s="18">
        <v>3</v>
      </c>
      <c r="O36" s="19" t="s">
        <v>237</v>
      </c>
      <c r="P36" s="19" t="s">
        <v>280</v>
      </c>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+Mayo!M42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+Mayo!M48</f>
        <v>175</v>
      </c>
      <c r="E48" s="191">
        <v>200</v>
      </c>
      <c r="F48" s="178">
        <v>46</v>
      </c>
      <c r="G48" s="178"/>
      <c r="H48" s="178"/>
      <c r="I48" s="178"/>
      <c r="J48" s="175">
        <f>+F48+G48</f>
        <v>46</v>
      </c>
      <c r="K48" s="168">
        <f>+AO48</f>
        <v>33</v>
      </c>
      <c r="L48" s="164">
        <f>+J48+K48</f>
        <v>79</v>
      </c>
      <c r="M48" s="157">
        <f>+(D48+E48)-(L48)+H48-I48</f>
        <v>296</v>
      </c>
      <c r="N48" s="18">
        <v>296</v>
      </c>
      <c r="O48" s="19" t="s">
        <v>269</v>
      </c>
      <c r="P48" s="19" t="s">
        <v>278</v>
      </c>
      <c r="Q48" s="20">
        <v>46419</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33</v>
      </c>
      <c r="AD48" s="145">
        <f>+AB48+AC48</f>
        <v>33</v>
      </c>
      <c r="AE48" s="146"/>
      <c r="AF48" s="146"/>
      <c r="AG48" s="146"/>
      <c r="AH48" s="146"/>
      <c r="AI48" s="146"/>
      <c r="AJ48" s="146"/>
      <c r="AK48" s="146"/>
      <c r="AL48" s="146"/>
      <c r="AM48" s="146"/>
      <c r="AN48" s="146"/>
      <c r="AO48" s="123">
        <f>SUM(AD48:AN52)</f>
        <v>33</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296</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+Mayo!M54</f>
        <v>2</v>
      </c>
      <c r="E54" s="191"/>
      <c r="F54" s="178"/>
      <c r="G54" s="178"/>
      <c r="H54" s="178"/>
      <c r="I54" s="178"/>
      <c r="J54" s="175">
        <f>+F54+G54</f>
        <v>0</v>
      </c>
      <c r="K54" s="168">
        <f>+AO54</f>
        <v>0</v>
      </c>
      <c r="L54" s="164">
        <f>+J54+K54</f>
        <v>0</v>
      </c>
      <c r="M54" s="157">
        <f>+(D54+E54)-(L54)+H54-I54</f>
        <v>2</v>
      </c>
      <c r="N54" s="18">
        <v>2</v>
      </c>
      <c r="O54" s="19" t="s">
        <v>128</v>
      </c>
      <c r="P54" s="19" t="s">
        <v>280</v>
      </c>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+Mayo!M60</f>
        <v>195</v>
      </c>
      <c r="E60" s="191">
        <v>150</v>
      </c>
      <c r="F60" s="178">
        <v>71</v>
      </c>
      <c r="G60" s="178"/>
      <c r="H60" s="178"/>
      <c r="I60" s="178"/>
      <c r="J60" s="175">
        <f>+F60+G60</f>
        <v>71</v>
      </c>
      <c r="K60" s="168">
        <f>+AO60</f>
        <v>0</v>
      </c>
      <c r="L60" s="164">
        <f>+J60+K60</f>
        <v>71</v>
      </c>
      <c r="M60" s="157">
        <f>+(D60+E60)-(L60)+H60-I60</f>
        <v>274</v>
      </c>
      <c r="N60" s="18">
        <v>274</v>
      </c>
      <c r="O60" s="19" t="s">
        <v>270</v>
      </c>
      <c r="P60" s="19" t="s">
        <v>281</v>
      </c>
      <c r="Q60" s="20">
        <v>46631</v>
      </c>
      <c r="R60" s="21" t="str">
        <f ca="1">IF(Q60=0," ",IFERROR(IF(DATEDIF(TODAY(),Q60,"M")&lt;=5,"ROJO",IF(DATEDIF(TODAY(),Q60,"M")&gt;=12,"VERDE",IF(AND(DATEDIF(TODAY(),Q60,"M")&gt;=6,DATEDIF(TODAY(),Q60,"M")&lt;=11),"AMARILLO"))),S60))</f>
        <v>AMARILLO</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274</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+Mayo!M66</f>
        <v>100</v>
      </c>
      <c r="E66" s="191">
        <v>300</v>
      </c>
      <c r="F66" s="178">
        <v>80</v>
      </c>
      <c r="G66" s="178"/>
      <c r="H66" s="178"/>
      <c r="I66" s="178"/>
      <c r="J66" s="175">
        <f>+F66+G66</f>
        <v>80</v>
      </c>
      <c r="K66" s="168">
        <f>+AO66</f>
        <v>0</v>
      </c>
      <c r="L66" s="164">
        <f>+J66+K66</f>
        <v>80</v>
      </c>
      <c r="M66" s="157">
        <f>+(D66+E66)-(L66)+H66-I66</f>
        <v>320</v>
      </c>
      <c r="N66" s="18">
        <v>320</v>
      </c>
      <c r="O66" s="19" t="s">
        <v>260</v>
      </c>
      <c r="P66" s="19" t="s">
        <v>278</v>
      </c>
      <c r="Q66" s="20">
        <v>46631</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320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+Mayo!M72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+Mayo!M78</f>
        <v>361</v>
      </c>
      <c r="E78" s="191"/>
      <c r="F78" s="178">
        <v>107</v>
      </c>
      <c r="G78" s="178"/>
      <c r="H78" s="178"/>
      <c r="I78" s="178"/>
      <c r="J78" s="175">
        <f>+F78+G78</f>
        <v>107</v>
      </c>
      <c r="K78" s="168">
        <f>+AO78</f>
        <v>0</v>
      </c>
      <c r="L78" s="164">
        <f>+J78+K78</f>
        <v>107</v>
      </c>
      <c r="M78" s="157">
        <f>+(D78+E78)-(L78)+H78-I78</f>
        <v>254</v>
      </c>
      <c r="N78" s="18">
        <v>254</v>
      </c>
      <c r="O78" s="19" t="s">
        <v>261</v>
      </c>
      <c r="P78" s="19" t="s">
        <v>278</v>
      </c>
      <c r="Q78" s="20">
        <v>46631</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254</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+Mayo!M84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+Mayo!M90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+Mayo!M96</f>
        <v>74</v>
      </c>
      <c r="E96" s="191">
        <v>60</v>
      </c>
      <c r="F96" s="178">
        <v>101</v>
      </c>
      <c r="G96" s="178"/>
      <c r="H96" s="178"/>
      <c r="I96" s="178"/>
      <c r="J96" s="175">
        <f>+F96+G96</f>
        <v>101</v>
      </c>
      <c r="K96" s="168">
        <f>+AO96</f>
        <v>0</v>
      </c>
      <c r="L96" s="164">
        <f>+J96+K96</f>
        <v>101</v>
      </c>
      <c r="M96" s="157">
        <f>+(D96+E96)-(L96)+H96-I96</f>
        <v>33</v>
      </c>
      <c r="N96" s="18">
        <v>23</v>
      </c>
      <c r="O96" s="19" t="s">
        <v>262</v>
      </c>
      <c r="P96" s="19" t="s">
        <v>278</v>
      </c>
      <c r="Q96" s="20">
        <v>46692</v>
      </c>
      <c r="R96" s="21" t="str">
        <f ca="1">IF(Q96=0," ",IFERROR(IF(DATEDIF(TODAY(),Q96,"M")&lt;=5,"ROJO",IF(DATEDIF(TODAY(),Q96,"M")&gt;=12,"VERDE",IF(AND(DATEDIF(TODAY(),Q96,"M")&gt;=6,DATEDIF(TODAY(),Q96,"M")&lt;=11),"AMARILLO"))),S96))</f>
        <v>VERDE</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0</v>
      </c>
      <c r="N101" s="33">
        <f>SUM(N96:N100)</f>
        <v>23</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+Mayo!M102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+Mayo!M108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+Mayo!M114</f>
        <v>180</v>
      </c>
      <c r="E114" s="191">
        <v>400</v>
      </c>
      <c r="F114" s="178">
        <v>47</v>
      </c>
      <c r="G114" s="178"/>
      <c r="H114" s="178"/>
      <c r="I114" s="178"/>
      <c r="J114" s="175">
        <f>+F114+G114</f>
        <v>47</v>
      </c>
      <c r="K114" s="168">
        <f>+AO114</f>
        <v>333</v>
      </c>
      <c r="L114" s="164">
        <f>+J114+K114</f>
        <v>380</v>
      </c>
      <c r="M114" s="157">
        <f>+(D114+E114)-(L114)+H114-I114</f>
        <v>200</v>
      </c>
      <c r="N114" s="18">
        <v>200</v>
      </c>
      <c r="O114" s="19" t="s">
        <v>263</v>
      </c>
      <c r="P114" s="19" t="s">
        <v>280</v>
      </c>
      <c r="Q114" s="20">
        <v>46478</v>
      </c>
      <c r="R114" s="21" t="str">
        <f ca="1">IF(Q114=0," ",IFERROR(IF(DATEDIF(TODAY(),Q114,"M")&lt;=5,"ROJO",IF(DATEDIF(TODAY(),Q114,"M")&gt;=12,"VERDE",IF(AND(DATEDIF(TODAY(),Q114,"M")&gt;=6,DATEDIF(TODAY(),Q114,"M")&lt;=11),"AMARILLO"))),S114))</f>
        <v>ROJO</v>
      </c>
      <c r="S114" s="21" t="str">
        <f>IF(Q114=0," ",IF(Q114&lt;=$N$5,"VENCIDO","NO VENCIDO"))</f>
        <v>NO VENCIDO</v>
      </c>
      <c r="T114" s="22"/>
      <c r="U114" s="23"/>
      <c r="V114" s="23"/>
      <c r="W114" s="24"/>
      <c r="X114" s="24"/>
      <c r="Y114" s="147">
        <f>+AT114</f>
        <v>0</v>
      </c>
      <c r="Z114" s="25"/>
      <c r="AA114" s="6"/>
      <c r="AB114" s="146">
        <v>116</v>
      </c>
      <c r="AC114" s="146">
        <v>217</v>
      </c>
      <c r="AD114" s="145">
        <f>+AB114+AC114</f>
        <v>333</v>
      </c>
      <c r="AE114" s="146"/>
      <c r="AF114" s="146"/>
      <c r="AG114" s="146"/>
      <c r="AH114" s="146"/>
      <c r="AI114" s="146"/>
      <c r="AJ114" s="146"/>
      <c r="AK114" s="146"/>
      <c r="AL114" s="146"/>
      <c r="AM114" s="146"/>
      <c r="AN114" s="146"/>
      <c r="AO114" s="123">
        <f>SUM(AD114:AN118)</f>
        <v>333</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200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+Mayo!M120</f>
        <v>249</v>
      </c>
      <c r="E120" s="191"/>
      <c r="F120" s="178">
        <v>37</v>
      </c>
      <c r="G120" s="178"/>
      <c r="H120" s="178"/>
      <c r="I120" s="178"/>
      <c r="J120" s="175">
        <f>+F120+G120</f>
        <v>37</v>
      </c>
      <c r="K120" s="168">
        <f>+AO120</f>
        <v>0</v>
      </c>
      <c r="L120" s="164">
        <f>+J120+K120</f>
        <v>37</v>
      </c>
      <c r="M120" s="157">
        <f>+(D120+E120)-(L120)+H120-I120</f>
        <v>212</v>
      </c>
      <c r="N120" s="18">
        <v>212</v>
      </c>
      <c r="O120" s="19" t="s">
        <v>242</v>
      </c>
      <c r="P120" s="19" t="s">
        <v>282</v>
      </c>
      <c r="Q120" s="20">
        <v>46631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212</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+Mayo!M126</f>
        <v>356</v>
      </c>
      <c r="E126" s="191"/>
      <c r="F126" s="178">
        <v>82</v>
      </c>
      <c r="G126" s="178"/>
      <c r="H126" s="178"/>
      <c r="I126" s="178"/>
      <c r="J126" s="175">
        <f>+F126+G126</f>
        <v>82</v>
      </c>
      <c r="K126" s="168">
        <f>+AO126</f>
        <v>0</v>
      </c>
      <c r="L126" s="164">
        <f>+J126+K126</f>
        <v>82</v>
      </c>
      <c r="M126" s="157">
        <f>+(D126+E126)-(L126)+H126-I126</f>
        <v>274</v>
      </c>
      <c r="N126" s="18">
        <v>256</v>
      </c>
      <c r="O126" s="19" t="s">
        <v>146</v>
      </c>
      <c r="P126" s="19" t="s">
        <v>282</v>
      </c>
      <c r="Q126" s="20">
        <v>46722</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v>18</v>
      </c>
      <c r="O127" s="19" t="s">
        <v>272</v>
      </c>
      <c r="P127" s="19" t="s">
        <v>282</v>
      </c>
      <c r="Q127" s="20">
        <v>46539</v>
      </c>
      <c r="R127" s="21" t="str">
        <f ca="1">IF(Q127=0," ",IFERROR(IF(DATEDIF(TODAY(),Q127,"M")&lt;=5,"ROJO",IF(DATEDIF(TODAY(),Q127,"M")&gt;=12,"VERDE",IF(AND(DATEDIF(TODAY(),Q127,"M")&gt;=6,DATEDIF(TODAY(),Q127,"M")&lt;=11),"AMARILLO"))),S127))</f>
        <v>AMARILLO</v>
      </c>
      <c r="S127" s="29" t="str">
        <f>IF(Q127=0," ",IF(Q127&lt;=$N$5,"VENCIDO","NO VENCIDO"))</f>
        <v>NO VENCIDO</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274</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+Mayo!M132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+Mayo!M138</f>
        <v>27</v>
      </c>
      <c r="E138" s="191">
        <v>300</v>
      </c>
      <c r="F138" s="178">
        <v>89</v>
      </c>
      <c r="G138" s="178"/>
      <c r="H138" s="178"/>
      <c r="I138" s="178"/>
      <c r="J138" s="175">
        <f>+F138+G138</f>
        <v>89</v>
      </c>
      <c r="K138" s="168">
        <f>+AO138</f>
        <v>0</v>
      </c>
      <c r="L138" s="164">
        <f>+J138+K138</f>
        <v>89</v>
      </c>
      <c r="M138" s="157">
        <f>+(D138+E138)-(L138)+H138-I138</f>
        <v>238</v>
      </c>
      <c r="N138" s="18">
        <v>238</v>
      </c>
      <c r="O138" s="19" t="s">
        <v>264</v>
      </c>
      <c r="P138" s="19" t="s">
        <v>278</v>
      </c>
      <c r="Q138" s="20">
        <v>46447</v>
      </c>
      <c r="R138" s="21" t="str">
        <f ca="1">IF(Q138=0," ",IFERROR(IF(DATEDIF(TODAY(),Q138,"M")&lt;=5,"ROJO",IF(DATEDIF(TODAY(),Q138,"M")&gt;=12,"VERDE",IF(AND(DATEDIF(TODAY(),Q138,"M")&gt;=6,DATEDIF(TODAY(),Q138,"M")&lt;=11),"AMARILLO"))),S138))</f>
        <v>ROJO</v>
      </c>
      <c r="S138" s="21" t="str">
        <f>IF(Q138=0," ",IF(Q138&lt;=$N$5,"VENCIDO","NO VENCIDO"))</f>
        <v>NO VENCIDO</v>
      </c>
      <c r="T138" s="22"/>
      <c r="U138" s="23"/>
      <c r="V138" s="23"/>
      <c r="W138" s="24"/>
      <c r="X138" s="24"/>
      <c r="Y138" s="147">
        <f>+AT138</f>
        <v>0</v>
      </c>
      <c r="Z138" s="25"/>
      <c r="AA138" s="6"/>
      <c r="AB138" s="146"/>
      <c r="AC138" s="146"/>
      <c r="AD138" s="145">
        <f>+AB138+AC138</f>
        <v>0</v>
      </c>
      <c r="AE138" s="146"/>
      <c r="AF138" s="146"/>
      <c r="AG138" s="146"/>
      <c r="AH138" s="146"/>
      <c r="AI138" s="146"/>
      <c r="AJ138" s="146"/>
      <c r="AK138" s="146"/>
      <c r="AL138" s="146"/>
      <c r="AM138" s="146"/>
      <c r="AN138" s="146"/>
      <c r="AO138" s="123">
        <f>SUM(AD138:AN142)</f>
        <v>0</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238</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+Mayo!M144</f>
        <v>178</v>
      </c>
      <c r="E144" s="191">
        <v>30</v>
      </c>
      <c r="F144" s="178">
        <v>29</v>
      </c>
      <c r="G144" s="178"/>
      <c r="H144" s="178"/>
      <c r="I144" s="178"/>
      <c r="J144" s="175">
        <f>+F144+G144</f>
        <v>29</v>
      </c>
      <c r="K144" s="168">
        <f>+AO144</f>
        <v>0</v>
      </c>
      <c r="L144" s="164">
        <f>+J144+K144</f>
        <v>29</v>
      </c>
      <c r="M144" s="157">
        <f>+(D144+E144)-(L144)+H144-I144</f>
        <v>179</v>
      </c>
      <c r="N144" s="18">
        <v>179</v>
      </c>
      <c r="O144" s="19" t="s">
        <v>151</v>
      </c>
      <c r="P144" s="19" t="s">
        <v>280</v>
      </c>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179</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+Mayo!M150</f>
        <v>487</v>
      </c>
      <c r="E150" s="194">
        <v>400</v>
      </c>
      <c r="F150" s="178">
        <v>649</v>
      </c>
      <c r="G150" s="178"/>
      <c r="H150" s="178"/>
      <c r="I150" s="178"/>
      <c r="J150" s="175">
        <f>+F150+G150</f>
        <v>649</v>
      </c>
      <c r="K150" s="168">
        <f>+AO150</f>
        <v>0</v>
      </c>
      <c r="L150" s="164">
        <f>+J150+K150</f>
        <v>649</v>
      </c>
      <c r="M150" s="157">
        <f>+(D150+E150)-(L150)+H150-I150</f>
        <v>238</v>
      </c>
      <c r="N150" s="18">
        <v>238</v>
      </c>
      <c r="O150" s="19" t="s">
        <v>274</v>
      </c>
      <c r="P150" s="19" t="s">
        <v>283</v>
      </c>
      <c r="Q150" s="20">
        <v>46388</v>
      </c>
      <c r="R150" s="21" t="str">
        <f ca="1">IF(Q150=0," ",IFERROR(IF(DATEDIF(TODAY(),Q150,"M")&lt;=5,"ROJO",IF(DATEDIF(TODAY(),Q150,"M")&gt;=12,"VERDE",IF(AND(DATEDIF(TODAY(),Q150,"M")&gt;=6,DATEDIF(TODAY(),Q150,"M")&lt;=11),"AMARILLO"))),S150))</f>
        <v>ROJO</v>
      </c>
      <c r="S150" s="21" t="str">
        <f>IF(Q150=0," ",IF(Q150&lt;=$N$5,"VENCIDO","NO VENCIDO"))</f>
        <v>NO VENCIDO</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487</v>
      </c>
      <c r="E155" s="196"/>
      <c r="F155" s="180"/>
      <c r="G155" s="180"/>
      <c r="H155" s="180"/>
      <c r="I155" s="180"/>
      <c r="J155" s="177"/>
      <c r="K155" s="170"/>
      <c r="L155" s="166"/>
      <c r="M155" s="32" t="b">
        <f>M150=N155</f>
        <v>1</v>
      </c>
      <c r="N155" s="33">
        <f>SUM(N150:N154)</f>
        <v>238</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+Mayo!D156</f>
        <v>90</v>
      </c>
      <c r="E156" s="194">
        <v>200</v>
      </c>
      <c r="F156" s="178">
        <v>207</v>
      </c>
      <c r="G156" s="178"/>
      <c r="H156" s="178"/>
      <c r="I156" s="178"/>
      <c r="J156" s="175">
        <f>+F156+G156</f>
        <v>207</v>
      </c>
      <c r="K156" s="168">
        <f>+AO156</f>
        <v>0</v>
      </c>
      <c r="L156" s="164">
        <f>+J156+K156</f>
        <v>207</v>
      </c>
      <c r="M156" s="157">
        <f>+(D156+E156)-(L156)+H156-I156</f>
        <v>83</v>
      </c>
      <c r="N156" s="18">
        <v>83</v>
      </c>
      <c r="O156" s="19" t="s">
        <v>275</v>
      </c>
      <c r="P156" s="19" t="s">
        <v>284</v>
      </c>
      <c r="Q156" s="20">
        <v>46388</v>
      </c>
      <c r="R156" s="21" t="str">
        <f ca="1">IF(Q156=0," ",IFERROR(IF(DATEDIF(TODAY(),Q156,"M")&lt;=5,"ROJO",IF(DATEDIF(TODAY(),Q156,"M")&gt;=12,"VERDE",IF(AND(DATEDIF(TODAY(),Q156,"M")&gt;=6,DATEDIF(TODAY(),Q156,"M")&lt;=11),"AMARILLO"))),S156))</f>
        <v>ROJO</v>
      </c>
      <c r="S156" s="21" t="str">
        <f>IF(Q156=0," ",IF(Q156&lt;=$N$5,"VENCIDO","NO VENCIDO"))</f>
        <v>NO VENCIDO</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83</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+Mayo!D162</f>
        <v>60</v>
      </c>
      <c r="E162" s="191">
        <v>100</v>
      </c>
      <c r="F162" s="178">
        <v>13</v>
      </c>
      <c r="G162" s="178"/>
      <c r="H162" s="178"/>
      <c r="I162" s="178"/>
      <c r="J162" s="175">
        <f>+F162+G162</f>
        <v>13</v>
      </c>
      <c r="K162" s="168">
        <f>+AO162</f>
        <v>0</v>
      </c>
      <c r="L162" s="164">
        <f>+J162+K162</f>
        <v>13</v>
      </c>
      <c r="M162" s="157">
        <f>+(D162+E162)-(L162)+H162-I162</f>
        <v>147</v>
      </c>
      <c r="N162" s="18">
        <v>147</v>
      </c>
      <c r="O162" s="19" t="s">
        <v>162</v>
      </c>
      <c r="P162" s="19" t="s">
        <v>285</v>
      </c>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1</v>
      </c>
      <c r="N167" s="33">
        <f>SUM(N162:N166)</f>
        <v>147</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+Mayo!D168</f>
        <v>215</v>
      </c>
      <c r="E168" s="191"/>
      <c r="F168" s="178">
        <v>49</v>
      </c>
      <c r="G168" s="178"/>
      <c r="H168" s="178"/>
      <c r="I168" s="178"/>
      <c r="J168" s="175">
        <f>+F168+G168</f>
        <v>49</v>
      </c>
      <c r="K168" s="168">
        <f>+AO168</f>
        <v>0</v>
      </c>
      <c r="L168" s="164">
        <f>+J168+K168</f>
        <v>49</v>
      </c>
      <c r="M168" s="157">
        <f>+(D168+E168)-(L168)+H168-I168</f>
        <v>166</v>
      </c>
      <c r="N168" s="18">
        <v>166</v>
      </c>
      <c r="O168" s="19" t="s">
        <v>244</v>
      </c>
      <c r="P168" s="19" t="s">
        <v>278</v>
      </c>
      <c r="Q168" s="20" t="s">
        <v>245</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166</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+Mayo!D174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+Mayo!D180</f>
        <v>6</v>
      </c>
      <c r="E180" s="191"/>
      <c r="F180" s="178"/>
      <c r="G180" s="178"/>
      <c r="H180" s="178"/>
      <c r="I180" s="178"/>
      <c r="J180" s="175">
        <f>+F180+G180</f>
        <v>0</v>
      </c>
      <c r="K180" s="168">
        <f>+AO180</f>
        <v>0</v>
      </c>
      <c r="L180" s="164">
        <f>+J180+K180</f>
        <v>0</v>
      </c>
      <c r="M180" s="157">
        <f>+(D180+E180)-(L180)+H180-I180</f>
        <v>6</v>
      </c>
      <c r="N180" s="18">
        <v>6</v>
      </c>
      <c r="O180" s="19" t="s">
        <v>169</v>
      </c>
      <c r="P180" s="19" t="s">
        <v>286</v>
      </c>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+Mayo!D186</f>
        <v>8</v>
      </c>
      <c r="E186" s="191"/>
      <c r="F186" s="178"/>
      <c r="G186" s="178"/>
      <c r="H186" s="178"/>
      <c r="I186" s="178"/>
      <c r="J186" s="175">
        <f>+F186+G186</f>
        <v>0</v>
      </c>
      <c r="K186" s="168">
        <f>+AO186</f>
        <v>0</v>
      </c>
      <c r="L186" s="164">
        <f>+J186+K186</f>
        <v>0</v>
      </c>
      <c r="M186" s="157">
        <f>+(D186+E186)-(L186)+H186-I186</f>
        <v>8</v>
      </c>
      <c r="N186" s="18">
        <v>8</v>
      </c>
      <c r="O186" s="19" t="s">
        <v>167</v>
      </c>
      <c r="P186" s="19" t="s">
        <v>287</v>
      </c>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+Mayo!D192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+Mayo!D198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+Mayo!D204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+Mayo!D210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+Mayo!D216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+Mayo!M223</f>
        <v>70</v>
      </c>
      <c r="E223" s="191">
        <v>400</v>
      </c>
      <c r="F223" s="178">
        <v>30</v>
      </c>
      <c r="G223" s="178"/>
      <c r="H223" s="178"/>
      <c r="I223" s="178"/>
      <c r="J223" s="175">
        <f>+F223+G223</f>
        <v>30</v>
      </c>
      <c r="K223" s="168">
        <f>+AO223</f>
        <v>200</v>
      </c>
      <c r="L223" s="164">
        <f>+J223+K223</f>
        <v>230</v>
      </c>
      <c r="M223" s="157">
        <f>+(D223+E223)-(L223)+H223-I223</f>
        <v>240</v>
      </c>
      <c r="N223" s="18">
        <v>240</v>
      </c>
      <c r="O223" s="19" t="s">
        <v>177</v>
      </c>
      <c r="P223" s="19" t="s">
        <v>278</v>
      </c>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82</v>
      </c>
      <c r="AC223" s="146">
        <v>118</v>
      </c>
      <c r="AD223" s="145">
        <f>+AB223+AC223</f>
        <v>200</v>
      </c>
      <c r="AE223" s="130"/>
      <c r="AF223" s="130"/>
      <c r="AG223" s="130"/>
      <c r="AH223" s="130"/>
      <c r="AI223" s="130"/>
      <c r="AJ223" s="130"/>
      <c r="AK223" s="130"/>
      <c r="AL223" s="130"/>
      <c r="AM223" s="130"/>
      <c r="AN223" s="130"/>
      <c r="AO223" s="123">
        <f>SUM(AD223:AN227)</f>
        <v>200</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240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+Mayo!M229</f>
        <v>361</v>
      </c>
      <c r="E229" s="191"/>
      <c r="F229" s="178">
        <v>107</v>
      </c>
      <c r="G229" s="178"/>
      <c r="H229" s="178"/>
      <c r="I229" s="178"/>
      <c r="J229" s="175">
        <f>+F229+G229</f>
        <v>107</v>
      </c>
      <c r="K229" s="168">
        <f>+AO229</f>
        <v>0</v>
      </c>
      <c r="L229" s="164">
        <f>+J229+K229</f>
        <v>107</v>
      </c>
      <c r="M229" s="157">
        <f>+(D229+E229)-(L229)+H229-I229</f>
        <v>254</v>
      </c>
      <c r="N229" s="18">
        <v>254</v>
      </c>
      <c r="O229" s="19" t="s">
        <v>246</v>
      </c>
      <c r="P229" s="19" t="s">
        <v>278</v>
      </c>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254</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+Mayo!M235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+Mayo!M241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+Mayo!M247</f>
        <v>74</v>
      </c>
      <c r="E247" s="191">
        <v>60</v>
      </c>
      <c r="F247" s="178">
        <v>101</v>
      </c>
      <c r="G247" s="178"/>
      <c r="H247" s="178"/>
      <c r="I247" s="178"/>
      <c r="J247" s="175">
        <f>+F247+G247</f>
        <v>101</v>
      </c>
      <c r="K247" s="168">
        <f>+AO247</f>
        <v>0</v>
      </c>
      <c r="L247" s="164">
        <f>+J247+K247</f>
        <v>101</v>
      </c>
      <c r="M247" s="157">
        <f>+(D247+E247)-(L247)+H247-I247</f>
        <v>33</v>
      </c>
      <c r="N247" s="18">
        <v>23</v>
      </c>
      <c r="O247" s="20">
        <v>46539</v>
      </c>
      <c r="P247" s="20" t="s">
        <v>288</v>
      </c>
      <c r="Q247" s="20">
        <v>46539</v>
      </c>
      <c r="R247" s="21" t="str">
        <f ca="1">IF(Q247=0," ",IFERROR(IF(DATEDIF(TODAY(),Q247,"M")&lt;=5,"ROJO",IF(DATEDIF(TODAY(),Q247,"M")&gt;=12,"VERDE",IF(AND(DATEDIF(TODAY(),Q247,"M")&gt;=6,DATEDIF(TODAY(),Q247,"M")&lt;=11),"AMARILLO"))),S247))</f>
        <v>AMARILLO</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0</v>
      </c>
      <c r="N252" s="33">
        <f>SUM(N247:N251)</f>
        <v>23</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+Mayo!M253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+Mayo!M259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+Mayo!M265</f>
        <v>180</v>
      </c>
      <c r="E265" s="191">
        <v>400</v>
      </c>
      <c r="F265" s="178">
        <v>47</v>
      </c>
      <c r="G265" s="178"/>
      <c r="H265" s="178"/>
      <c r="I265" s="178"/>
      <c r="J265" s="175">
        <f>+F265+G265</f>
        <v>47</v>
      </c>
      <c r="K265" s="168">
        <f>+AO265</f>
        <v>333</v>
      </c>
      <c r="L265" s="164">
        <f>+J265+K265</f>
        <v>380</v>
      </c>
      <c r="M265" s="157">
        <f>+(D265+E265)-(L265)+H265-I265</f>
        <v>200</v>
      </c>
      <c r="N265" s="18">
        <v>200</v>
      </c>
      <c r="O265" s="19" t="s">
        <v>186</v>
      </c>
      <c r="P265" s="19" t="s">
        <v>280</v>
      </c>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116</v>
      </c>
      <c r="AC265" s="146">
        <v>217</v>
      </c>
      <c r="AD265" s="145">
        <f>+AB265+AC265</f>
        <v>333</v>
      </c>
      <c r="AE265" s="146"/>
      <c r="AF265" s="146"/>
      <c r="AG265" s="146"/>
      <c r="AH265" s="146"/>
      <c r="AI265" s="146"/>
      <c r="AJ265" s="146"/>
      <c r="AK265" s="146"/>
      <c r="AL265" s="146"/>
      <c r="AM265" s="146"/>
      <c r="AN265" s="146"/>
      <c r="AO265" s="123">
        <f>SUM(AD265:AN269)</f>
        <v>333</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200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+Mayo!M271</f>
        <v>356</v>
      </c>
      <c r="E271" s="191"/>
      <c r="F271" s="178">
        <v>82</v>
      </c>
      <c r="G271" s="178"/>
      <c r="H271" s="178"/>
      <c r="I271" s="178"/>
      <c r="J271" s="175">
        <f>+F271+G271</f>
        <v>82</v>
      </c>
      <c r="K271" s="168">
        <f>+AO271</f>
        <v>0</v>
      </c>
      <c r="L271" s="164">
        <f>+J271+K271</f>
        <v>82</v>
      </c>
      <c r="M271" s="157">
        <f>+(D271+E271)-(L271)+H271-I271</f>
        <v>274</v>
      </c>
      <c r="N271" s="18">
        <v>274</v>
      </c>
      <c r="O271" s="19" t="s">
        <v>188</v>
      </c>
      <c r="P271" s="19" t="s">
        <v>282</v>
      </c>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274</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+Mayo!M277</f>
        <v>44</v>
      </c>
      <c r="E277" s="191">
        <v>100</v>
      </c>
      <c r="F277" s="178">
        <v>13</v>
      </c>
      <c r="G277" s="178"/>
      <c r="H277" s="178"/>
      <c r="I277" s="178"/>
      <c r="J277" s="175">
        <f>+F277+G277</f>
        <v>13</v>
      </c>
      <c r="K277" s="168">
        <f>+AO277</f>
        <v>0</v>
      </c>
      <c r="L277" s="164">
        <f>+J277+K277</f>
        <v>13</v>
      </c>
      <c r="M277" s="157">
        <f>+(D277+E277)-(L277)+H277-I277</f>
        <v>131</v>
      </c>
      <c r="N277" s="18">
        <v>131</v>
      </c>
      <c r="O277" s="19" t="s">
        <v>162</v>
      </c>
      <c r="P277" s="19" t="s">
        <v>285</v>
      </c>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1</v>
      </c>
      <c r="N282" s="33">
        <f>SUM(N277:N281)</f>
        <v>131</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+Mayo!M283</f>
        <v>8</v>
      </c>
      <c r="E283" s="191"/>
      <c r="F283" s="178"/>
      <c r="G283" s="178"/>
      <c r="H283" s="178"/>
      <c r="I283" s="178"/>
      <c r="J283" s="175">
        <f>+F283+G283</f>
        <v>0</v>
      </c>
      <c r="K283" s="168">
        <f>+AO283</f>
        <v>0</v>
      </c>
      <c r="L283" s="164">
        <f>+J283+K283</f>
        <v>0</v>
      </c>
      <c r="M283" s="157">
        <f>+(D283+E283)-(L283)+H283-I283</f>
        <v>8</v>
      </c>
      <c r="N283" s="18">
        <v>8</v>
      </c>
      <c r="O283" s="19" t="s">
        <v>169</v>
      </c>
      <c r="P283" s="19" t="s">
        <v>278</v>
      </c>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+Mayo!M289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+Mayo!M296</f>
        <v>1340</v>
      </c>
      <c r="E296" s="191">
        <v>500</v>
      </c>
      <c r="F296" s="178">
        <v>347</v>
      </c>
      <c r="G296" s="178"/>
      <c r="H296" s="178"/>
      <c r="I296" s="178"/>
      <c r="J296" s="175">
        <f>+F296+G296</f>
        <v>347</v>
      </c>
      <c r="K296" s="168">
        <f>+AO296</f>
        <v>0</v>
      </c>
      <c r="L296" s="164">
        <f>+J296+K296</f>
        <v>347</v>
      </c>
      <c r="M296" s="157">
        <f>+(D296+E296)-L296+H296-I296</f>
        <v>1493</v>
      </c>
      <c r="N296" s="18">
        <v>740</v>
      </c>
      <c r="O296" s="19" t="s">
        <v>259</v>
      </c>
      <c r="P296" s="19" t="s">
        <v>289</v>
      </c>
      <c r="Q296" s="20">
        <v>46600</v>
      </c>
      <c r="R296" s="21" t="str">
        <f ca="1">IF(Q296=0," ",IFERROR(IF(DATEDIF(TODAY(),Q296,"M")&lt;=5,"ROJO",IF(DATEDIF(TODAY(),Q296,"M")&gt;=12,"VERDE",IF(AND(DATEDIF(TODAY(),Q296,"M")&gt;=6,DATEDIF(TODAY(),Q296,"M")&lt;=11),"AMARILLO"))),S296))</f>
        <v>AMARILLO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v>753</v>
      </c>
      <c r="O297" s="19" t="s">
        <v>276</v>
      </c>
      <c r="P297" s="19" t="s">
        <v>289</v>
      </c>
      <c r="Q297" s="20">
        <v>47300</v>
      </c>
      <c r="R297" s="21" t="str">
        <f ca="1">IF(Q297=0," ",IFERROR(IF(DATEDIF(TODAY(),Q297,"M")&lt;=5,"ROJO",IF(DATEDIF(TODAY(),Q297,"M")&gt;=12,"VERDE",IF(AND(DATEDIF(TODAY(),Q297,"M")&gt;=6,DATEDIF(TODAY(),Q297,"M")&lt;=11),"AMARILLO"))),S297))</f>
        <v>VERDE</v>
      </c>
      <c r="S297" s="29" t="str">
        <f t="shared" si="0"/>
        <v>NO VENCIDO</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1493</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+Mayo!M303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+Mayo!M310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+Mayo!M317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+Mayo!M324</f>
        <v>1312</v>
      </c>
      <c r="E324" s="191">
        <v>500</v>
      </c>
      <c r="F324" s="178">
        <v>1276</v>
      </c>
      <c r="G324" s="178"/>
      <c r="H324" s="178"/>
      <c r="I324" s="178"/>
      <c r="J324" s="175">
        <f>+F324+G324</f>
        <v>1276</v>
      </c>
      <c r="K324" s="168">
        <f>+AO324</f>
        <v>0</v>
      </c>
      <c r="L324" s="164">
        <f>+J324+K324</f>
        <v>1276</v>
      </c>
      <c r="M324" s="157">
        <f>+(D324+E324)-L324+H324-I324</f>
        <v>536</v>
      </c>
      <c r="N324" s="18">
        <v>536</v>
      </c>
      <c r="O324" s="19" t="s">
        <v>266</v>
      </c>
      <c r="P324" s="20" t="s">
        <v>290</v>
      </c>
      <c r="Q324" s="20">
        <v>46447</v>
      </c>
      <c r="R324" s="21" t="str">
        <f ca="1">IF(Q324=0," ",IFERROR(IF(DATEDIF(TODAY(),Q324,"M")&lt;=5,"ROJO",IF(DATEDIF(TODAY(),Q324,"M")&gt;=12,"VERDE",IF(AND(DATEDIF(TODAY(),Q324,"M")&gt;=6,DATEDIF(TODAY(),Q324,"M")&lt;=11),"AMARILLO"))),S324))</f>
        <v>ROJO</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536</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+Mayo!M331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+Mayo!M338</f>
        <v>2123</v>
      </c>
      <c r="E338" s="191">
        <v>500</v>
      </c>
      <c r="F338" s="178">
        <v>337</v>
      </c>
      <c r="G338" s="178"/>
      <c r="H338" s="178"/>
      <c r="I338" s="178"/>
      <c r="J338" s="175">
        <f>+F338+G338</f>
        <v>337</v>
      </c>
      <c r="K338" s="168">
        <f>+AO338</f>
        <v>0</v>
      </c>
      <c r="L338" s="164">
        <f>+J338+K338</f>
        <v>337</v>
      </c>
      <c r="M338" s="157">
        <f>+(D338+E338)-L338+H338-I338</f>
        <v>2286</v>
      </c>
      <c r="N338" s="18">
        <v>2286</v>
      </c>
      <c r="O338" s="19" t="s">
        <v>203</v>
      </c>
      <c r="P338" s="19" t="s">
        <v>289</v>
      </c>
      <c r="Q338" s="20">
        <v>47727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2286</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+Mayo!M345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+Mayo!M352</f>
        <v>1766</v>
      </c>
      <c r="E352" s="191">
        <v>500</v>
      </c>
      <c r="F352" s="178">
        <v>30</v>
      </c>
      <c r="G352" s="178"/>
      <c r="H352" s="178"/>
      <c r="I352" s="178"/>
      <c r="J352" s="175">
        <f>+F352+G352</f>
        <v>30</v>
      </c>
      <c r="K352" s="168">
        <f>+AO352</f>
        <v>0</v>
      </c>
      <c r="L352" s="164">
        <f>+J352+K352</f>
        <v>30</v>
      </c>
      <c r="M352" s="157">
        <f>+(D352+E352)-L352+H352-I352</f>
        <v>2236</v>
      </c>
      <c r="N352" s="18">
        <v>1266</v>
      </c>
      <c r="O352" s="19" t="s">
        <v>267</v>
      </c>
      <c r="P352" s="19" t="s">
        <v>289</v>
      </c>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v>970</v>
      </c>
      <c r="O353" s="19" t="s">
        <v>277</v>
      </c>
      <c r="P353" s="19" t="s">
        <v>289</v>
      </c>
      <c r="Q353" s="20">
        <v>46419</v>
      </c>
      <c r="R353" s="21" t="str">
        <f ca="1">IF(Q353=0," ",IFERROR(IF(DATEDIF(TODAY(),Q353,"M")&lt;=5,"ROJO",IF(DATEDIF(TODAY(),Q353,"M")&gt;=12,"VERDE",IF(AND(DATEDIF(TODAY(),Q353,"M")&gt;=6,DATEDIF(TODAY(),Q353,"M")&lt;=11),"AMARILLO"))),S353))</f>
        <v>ROJO</v>
      </c>
      <c r="S353" s="29" t="str">
        <f>IF(Q353=0," ",IF(Q353&lt;=$N$5,"VENCIDO","NO VENCIDO"))</f>
        <v>NO VENCIDO</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2236</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+Mayo!M359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+Mayo!M366</f>
        <v>26</v>
      </c>
      <c r="E366" s="59">
        <v>100</v>
      </c>
      <c r="F366" s="60"/>
      <c r="G366" s="60"/>
      <c r="H366" s="30"/>
      <c r="I366" s="30"/>
      <c r="J366" s="31">
        <f t="shared" ref="J366:J372" si="3">+F366+G366</f>
        <v>0</v>
      </c>
      <c r="K366" s="61">
        <f t="shared" ref="K366:K372" si="4">+AO366</f>
        <v>0</v>
      </c>
      <c r="L366" s="62">
        <f t="shared" ref="L366:L372" si="5">+J366+K366</f>
        <v>0</v>
      </c>
      <c r="M366" s="63">
        <f t="shared" ref="M366:M372" si="6">+(D366+E366)-(L366)+H366-I366</f>
        <v>126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+Mayo!M367</f>
        <v>27</v>
      </c>
      <c r="E367" s="59"/>
      <c r="F367" s="60"/>
      <c r="G367" s="60"/>
      <c r="H367" s="30"/>
      <c r="I367" s="30"/>
      <c r="J367" s="31">
        <f t="shared" si="3"/>
        <v>0</v>
      </c>
      <c r="K367" s="61">
        <f t="shared" si="4"/>
        <v>0</v>
      </c>
      <c r="L367" s="62">
        <f t="shared" si="5"/>
        <v>0</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+Mayo!M368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+Mayo!M369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+Mayo!M370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+Mayo!M371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+Mayo!M372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+Mayo!M378</f>
        <v>0</v>
      </c>
      <c r="E378" s="59">
        <v>14</v>
      </c>
      <c r="F378" s="72"/>
      <c r="G378" s="72"/>
      <c r="H378" s="73"/>
      <c r="I378" s="73"/>
      <c r="J378" s="31">
        <f>SUM(F378,G378)</f>
        <v>0</v>
      </c>
      <c r="K378" s="61">
        <f>+AQ378</f>
        <v>0</v>
      </c>
      <c r="L378" s="62">
        <f>+J378+K378</f>
        <v>0</v>
      </c>
      <c r="M378" s="63">
        <f>+(D378+E378)-(L378)+H378-I378</f>
        <v>14</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+Mayo!M379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+Mayo!M380</f>
        <v>1</v>
      </c>
      <c r="E380" s="59">
        <v>10</v>
      </c>
      <c r="F380" s="72">
        <v>7</v>
      </c>
      <c r="G380" s="72"/>
      <c r="H380" s="73"/>
      <c r="I380" s="73"/>
      <c r="J380" s="31">
        <f>SUM(F380,G380)</f>
        <v>7</v>
      </c>
      <c r="K380" s="61">
        <f>+AQ380</f>
        <v>0</v>
      </c>
      <c r="L380" s="62">
        <f>+J380+K380</f>
        <v>7</v>
      </c>
      <c r="M380" s="63">
        <f>+(D380+E380)-(L380)+H380-I380</f>
        <v>4</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3msR0Xeg9d9d0wV2v7bkW5LQZjB88mR0B+xJQTCEYEB8DpiFnq5YchZlFWZ7kkucVhmRWx83ZkhVv/gcwW3ADw==" saltValue="XmTQsW9qZkiC0PsHr/X4Pw=="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161" priority="16" stopIfTrue="1" operator="lessThan">
      <formula>0</formula>
    </cfRule>
  </conditionalFormatting>
  <conditionalFormatting sqref="D161">
    <cfRule type="cellIs" dxfId="1160" priority="17" stopIfTrue="1" operator="lessThan">
      <formula>0</formula>
    </cfRule>
  </conditionalFormatting>
  <conditionalFormatting sqref="M6:M10">
    <cfRule type="cellIs" dxfId="1159" priority="69" stopIfTrue="1" operator="lessThan">
      <formula>0</formula>
    </cfRule>
  </conditionalFormatting>
  <conditionalFormatting sqref="M11">
    <cfRule type="containsText" dxfId="1158" priority="225" operator="containsText" text="Falso">
      <formula>NOT(ISERROR(SEARCH("Falso",M11)))</formula>
    </cfRule>
  </conditionalFormatting>
  <conditionalFormatting sqref="M12:M16">
    <cfRule type="cellIs" dxfId="1157" priority="67" stopIfTrue="1" operator="lessThan">
      <formula>0</formula>
    </cfRule>
  </conditionalFormatting>
  <conditionalFormatting sqref="M17">
    <cfRule type="containsText" dxfId="1156" priority="224" operator="containsText" text="Falso">
      <formula>NOT(ISERROR(SEARCH("Falso",M17)))</formula>
    </cfRule>
  </conditionalFormatting>
  <conditionalFormatting sqref="M18:M22">
    <cfRule type="cellIs" dxfId="1155" priority="66" stopIfTrue="1" operator="lessThan">
      <formula>0</formula>
    </cfRule>
  </conditionalFormatting>
  <conditionalFormatting sqref="M23">
    <cfRule type="containsText" dxfId="1154" priority="215" operator="containsText" text="Falso">
      <formula>NOT(ISERROR(SEARCH("Falso",M23)))</formula>
    </cfRule>
  </conditionalFormatting>
  <conditionalFormatting sqref="M24:M28">
    <cfRule type="cellIs" dxfId="1153" priority="65" stopIfTrue="1" operator="lessThan">
      <formula>0</formula>
    </cfRule>
  </conditionalFormatting>
  <conditionalFormatting sqref="M29">
    <cfRule type="containsText" dxfId="1152" priority="214" operator="containsText" text="Falso">
      <formula>NOT(ISERROR(SEARCH("Falso",M29)))</formula>
    </cfRule>
  </conditionalFormatting>
  <conditionalFormatting sqref="M30:M34">
    <cfRule type="cellIs" dxfId="1151" priority="64" stopIfTrue="1" operator="lessThan">
      <formula>0</formula>
    </cfRule>
  </conditionalFormatting>
  <conditionalFormatting sqref="M35">
    <cfRule type="containsText" dxfId="1150" priority="205" operator="containsText" text="Falso">
      <formula>NOT(ISERROR(SEARCH("Falso",M35)))</formula>
    </cfRule>
  </conditionalFormatting>
  <conditionalFormatting sqref="M36:M40">
    <cfRule type="cellIs" dxfId="1149" priority="63" stopIfTrue="1" operator="lessThan">
      <formula>0</formula>
    </cfRule>
  </conditionalFormatting>
  <conditionalFormatting sqref="M41">
    <cfRule type="containsText" dxfId="1148" priority="204" operator="containsText" text="Falso">
      <formula>NOT(ISERROR(SEARCH("Falso",M41)))</formula>
    </cfRule>
  </conditionalFormatting>
  <conditionalFormatting sqref="M42:M46">
    <cfRule type="cellIs" dxfId="1147" priority="62" stopIfTrue="1" operator="lessThan">
      <formula>0</formula>
    </cfRule>
  </conditionalFormatting>
  <conditionalFormatting sqref="M47">
    <cfRule type="containsText" dxfId="1146" priority="195" operator="containsText" text="Falso">
      <formula>NOT(ISERROR(SEARCH("Falso",M47)))</formula>
    </cfRule>
  </conditionalFormatting>
  <conditionalFormatting sqref="M48:M52">
    <cfRule type="cellIs" dxfId="1145" priority="61" stopIfTrue="1" operator="lessThan">
      <formula>0</formula>
    </cfRule>
  </conditionalFormatting>
  <conditionalFormatting sqref="M54:M58">
    <cfRule type="cellIs" dxfId="1144" priority="60" stopIfTrue="1" operator="lessThan">
      <formula>0</formula>
    </cfRule>
  </conditionalFormatting>
  <conditionalFormatting sqref="M60:M64">
    <cfRule type="cellIs" dxfId="1143" priority="59" stopIfTrue="1" operator="lessThan">
      <formula>0</formula>
    </cfRule>
  </conditionalFormatting>
  <conditionalFormatting sqref="M66:M70">
    <cfRule type="cellIs" dxfId="1142" priority="58" stopIfTrue="1" operator="lessThan">
      <formula>0</formula>
    </cfRule>
  </conditionalFormatting>
  <conditionalFormatting sqref="M72:M76">
    <cfRule type="cellIs" dxfId="1141" priority="57" stopIfTrue="1" operator="lessThan">
      <formula>0</formula>
    </cfRule>
  </conditionalFormatting>
  <conditionalFormatting sqref="M78:M82">
    <cfRule type="cellIs" dxfId="1140" priority="56" stopIfTrue="1" operator="lessThan">
      <formula>0</formula>
    </cfRule>
  </conditionalFormatting>
  <conditionalFormatting sqref="M84:M88">
    <cfRule type="cellIs" dxfId="1139" priority="55" stopIfTrue="1" operator="lessThan">
      <formula>0</formula>
    </cfRule>
  </conditionalFormatting>
  <conditionalFormatting sqref="M90:M94">
    <cfRule type="cellIs" dxfId="1138" priority="54" stopIfTrue="1" operator="lessThan">
      <formula>0</formula>
    </cfRule>
  </conditionalFormatting>
  <conditionalFormatting sqref="M96:M100">
    <cfRule type="cellIs" dxfId="1137" priority="53" stopIfTrue="1" operator="lessThan">
      <formula>0</formula>
    </cfRule>
  </conditionalFormatting>
  <conditionalFormatting sqref="M102:M106">
    <cfRule type="cellIs" dxfId="1136" priority="52" stopIfTrue="1" operator="lessThan">
      <formula>0</formula>
    </cfRule>
  </conditionalFormatting>
  <conditionalFormatting sqref="M107">
    <cfRule type="containsText" dxfId="1135" priority="180" operator="containsText" text="Falso">
      <formula>NOT(ISERROR(SEARCH("Falso",M107)))</formula>
    </cfRule>
  </conditionalFormatting>
  <conditionalFormatting sqref="M108:M112">
    <cfRule type="cellIs" dxfId="1134" priority="51" stopIfTrue="1" operator="lessThan">
      <formula>0</formula>
    </cfRule>
  </conditionalFormatting>
  <conditionalFormatting sqref="M114:M118">
    <cfRule type="cellIs" dxfId="1133" priority="50" stopIfTrue="1" operator="lessThan">
      <formula>0</formula>
    </cfRule>
  </conditionalFormatting>
  <conditionalFormatting sqref="M120:M124">
    <cfRule type="cellIs" dxfId="1132" priority="49" stopIfTrue="1" operator="lessThan">
      <formula>0</formula>
    </cfRule>
  </conditionalFormatting>
  <conditionalFormatting sqref="M126:M130">
    <cfRule type="cellIs" dxfId="1131" priority="48" stopIfTrue="1" operator="lessThan">
      <formula>0</formula>
    </cfRule>
  </conditionalFormatting>
  <conditionalFormatting sqref="M132:M136">
    <cfRule type="cellIs" dxfId="1130" priority="47" stopIfTrue="1" operator="lessThan">
      <formula>0</formula>
    </cfRule>
  </conditionalFormatting>
  <conditionalFormatting sqref="M138:M142">
    <cfRule type="cellIs" dxfId="1129" priority="46" stopIfTrue="1" operator="lessThan">
      <formula>0</formula>
    </cfRule>
  </conditionalFormatting>
  <conditionalFormatting sqref="M144:M148">
    <cfRule type="cellIs" dxfId="1128" priority="45" stopIfTrue="1" operator="lessThan">
      <formula>0</formula>
    </cfRule>
  </conditionalFormatting>
  <conditionalFormatting sqref="M150:M154">
    <cfRule type="cellIs" dxfId="1127" priority="44" stopIfTrue="1" operator="lessThan">
      <formula>0</formula>
    </cfRule>
  </conditionalFormatting>
  <conditionalFormatting sqref="M155">
    <cfRule type="containsText" dxfId="1126" priority="70" operator="containsText" text="Falso">
      <formula>NOT(ISERROR(SEARCH("Falso",M155)))</formula>
    </cfRule>
  </conditionalFormatting>
  <conditionalFormatting sqref="M156:M160">
    <cfRule type="cellIs" dxfId="1125" priority="43" stopIfTrue="1" operator="lessThan">
      <formula>0</formula>
    </cfRule>
  </conditionalFormatting>
  <conditionalFormatting sqref="M161">
    <cfRule type="containsText" dxfId="1124" priority="71" operator="containsText" text="Falso">
      <formula>NOT(ISERROR(SEARCH("Falso",M161)))</formula>
    </cfRule>
  </conditionalFormatting>
  <conditionalFormatting sqref="M162:M166">
    <cfRule type="cellIs" dxfId="1123" priority="42" stopIfTrue="1" operator="lessThan">
      <formula>0</formula>
    </cfRule>
  </conditionalFormatting>
  <conditionalFormatting sqref="M167">
    <cfRule type="containsText" dxfId="1122" priority="167" operator="containsText" text="Falso">
      <formula>NOT(ISERROR(SEARCH("Falso",M167)))</formula>
    </cfRule>
  </conditionalFormatting>
  <conditionalFormatting sqref="M168:M172">
    <cfRule type="cellIs" dxfId="1121" priority="41" stopIfTrue="1" operator="lessThan">
      <formula>0</formula>
    </cfRule>
  </conditionalFormatting>
  <conditionalFormatting sqref="M173">
    <cfRule type="containsText" dxfId="1120" priority="162" operator="containsText" text="Falso">
      <formula>NOT(ISERROR(SEARCH("Falso",M173)))</formula>
    </cfRule>
  </conditionalFormatting>
  <conditionalFormatting sqref="M174:M178">
    <cfRule type="cellIs" dxfId="1119" priority="40" stopIfTrue="1" operator="lessThan">
      <formula>0</formula>
    </cfRule>
  </conditionalFormatting>
  <conditionalFormatting sqref="M179">
    <cfRule type="containsText" dxfId="1118" priority="157" operator="containsText" text="Falso">
      <formula>NOT(ISERROR(SEARCH("Falso",M179)))</formula>
    </cfRule>
  </conditionalFormatting>
  <conditionalFormatting sqref="M180:M184">
    <cfRule type="cellIs" dxfId="1117" priority="39" stopIfTrue="1" operator="lessThan">
      <formula>0</formula>
    </cfRule>
  </conditionalFormatting>
  <conditionalFormatting sqref="M185">
    <cfRule type="containsText" dxfId="1116" priority="152" operator="containsText" text="Falso">
      <formula>NOT(ISERROR(SEARCH("Falso",M185)))</formula>
    </cfRule>
  </conditionalFormatting>
  <conditionalFormatting sqref="M186:M190">
    <cfRule type="cellIs" dxfId="1115" priority="38" stopIfTrue="1" operator="lessThan">
      <formula>0</formula>
    </cfRule>
  </conditionalFormatting>
  <conditionalFormatting sqref="M192:M196">
    <cfRule type="cellIs" dxfId="1114" priority="37" stopIfTrue="1" operator="lessThan">
      <formula>0</formula>
    </cfRule>
  </conditionalFormatting>
  <conditionalFormatting sqref="M198:M202">
    <cfRule type="cellIs" dxfId="1113" priority="36" stopIfTrue="1" operator="lessThan">
      <formula>0</formula>
    </cfRule>
  </conditionalFormatting>
  <conditionalFormatting sqref="M204:M208">
    <cfRule type="cellIs" dxfId="1112" priority="35" stopIfTrue="1" operator="lessThan">
      <formula>0</formula>
    </cfRule>
  </conditionalFormatting>
  <conditionalFormatting sqref="M210:M214">
    <cfRule type="cellIs" dxfId="1111" priority="34" stopIfTrue="1" operator="lessThan">
      <formula>0</formula>
    </cfRule>
  </conditionalFormatting>
  <conditionalFormatting sqref="M216:M220">
    <cfRule type="cellIs" dxfId="1110" priority="33" stopIfTrue="1" operator="lessThan">
      <formula>0</formula>
    </cfRule>
  </conditionalFormatting>
  <conditionalFormatting sqref="M223:M227">
    <cfRule type="cellIs" dxfId="1109" priority="32" stopIfTrue="1" operator="lessThan">
      <formula>0</formula>
    </cfRule>
  </conditionalFormatting>
  <conditionalFormatting sqref="M228">
    <cfRule type="containsText" dxfId="1108" priority="141" operator="containsText" text="Falso">
      <formula>NOT(ISERROR(SEARCH("Falso",M228)))</formula>
    </cfRule>
  </conditionalFormatting>
  <conditionalFormatting sqref="M229:M233">
    <cfRule type="cellIs" dxfId="1107" priority="31" stopIfTrue="1" operator="lessThan">
      <formula>0</formula>
    </cfRule>
  </conditionalFormatting>
  <conditionalFormatting sqref="M235:M239">
    <cfRule type="cellIs" dxfId="1106" priority="30" stopIfTrue="1" operator="lessThan">
      <formula>0</formula>
    </cfRule>
  </conditionalFormatting>
  <conditionalFormatting sqref="M241:M245">
    <cfRule type="cellIs" dxfId="1105" priority="29" stopIfTrue="1" operator="lessThan">
      <formula>0</formula>
    </cfRule>
  </conditionalFormatting>
  <conditionalFormatting sqref="M247:M251">
    <cfRule type="cellIs" dxfId="1104" priority="28" stopIfTrue="1" operator="lessThan">
      <formula>0</formula>
    </cfRule>
  </conditionalFormatting>
  <conditionalFormatting sqref="M252">
    <cfRule type="containsText" dxfId="1103" priority="131" operator="containsText" text="Falso">
      <formula>NOT(ISERROR(SEARCH("Falso",M252)))</formula>
    </cfRule>
  </conditionalFormatting>
  <conditionalFormatting sqref="M253:M257">
    <cfRule type="cellIs" dxfId="1102" priority="27" stopIfTrue="1" operator="lessThan">
      <formula>0</formula>
    </cfRule>
  </conditionalFormatting>
  <conditionalFormatting sqref="M258">
    <cfRule type="containsText" dxfId="1101" priority="126" operator="containsText" text="Falso">
      <formula>NOT(ISERROR(SEARCH("Falso",M258)))</formula>
    </cfRule>
  </conditionalFormatting>
  <conditionalFormatting sqref="M259:M263">
    <cfRule type="cellIs" dxfId="1100" priority="26" stopIfTrue="1" operator="lessThan">
      <formula>0</formula>
    </cfRule>
  </conditionalFormatting>
  <conditionalFormatting sqref="M265:M269">
    <cfRule type="cellIs" dxfId="1099" priority="25" stopIfTrue="1" operator="lessThan">
      <formula>0</formula>
    </cfRule>
  </conditionalFormatting>
  <conditionalFormatting sqref="M271:M275">
    <cfRule type="cellIs" dxfId="1098" priority="24" stopIfTrue="1" operator="lessThan">
      <formula>0</formula>
    </cfRule>
  </conditionalFormatting>
  <conditionalFormatting sqref="M277:M281">
    <cfRule type="cellIs" dxfId="1097" priority="23" stopIfTrue="1" operator="lessThan">
      <formula>0</formula>
    </cfRule>
  </conditionalFormatting>
  <conditionalFormatting sqref="M283:M287">
    <cfRule type="cellIs" dxfId="1096" priority="22" stopIfTrue="1" operator="lessThan">
      <formula>0</formula>
    </cfRule>
  </conditionalFormatting>
  <conditionalFormatting sqref="M289:M293">
    <cfRule type="cellIs" dxfId="1095" priority="21" stopIfTrue="1" operator="lessThan">
      <formula>0</formula>
    </cfRule>
  </conditionalFormatting>
  <conditionalFormatting sqref="M296:M301">
    <cfRule type="cellIs" dxfId="1094" priority="15" stopIfTrue="1" operator="lessThan">
      <formula>0</formula>
    </cfRule>
  </conditionalFormatting>
  <conditionalFormatting sqref="M302">
    <cfRule type="containsText" dxfId="1093" priority="14" operator="containsText" text="Falso">
      <formula>NOT(ISERROR(SEARCH("Falso",M302)))</formula>
    </cfRule>
  </conditionalFormatting>
  <conditionalFormatting sqref="M303:M308">
    <cfRule type="cellIs" dxfId="1092" priority="9" stopIfTrue="1" operator="lessThan">
      <formula>0</formula>
    </cfRule>
  </conditionalFormatting>
  <conditionalFormatting sqref="M310:M315">
    <cfRule type="cellIs" dxfId="1091" priority="8" stopIfTrue="1" operator="lessThan">
      <formula>0</formula>
    </cfRule>
  </conditionalFormatting>
  <conditionalFormatting sqref="M317:M322">
    <cfRule type="cellIs" dxfId="1090" priority="7" stopIfTrue="1" operator="lessThan">
      <formula>0</formula>
    </cfRule>
  </conditionalFormatting>
  <conditionalFormatting sqref="M324:M329">
    <cfRule type="cellIs" dxfId="1089" priority="6" stopIfTrue="1" operator="lessThan">
      <formula>0</formula>
    </cfRule>
  </conditionalFormatting>
  <conditionalFormatting sqref="M331:M336">
    <cfRule type="cellIs" dxfId="1088" priority="5" stopIfTrue="1" operator="lessThan">
      <formula>0</formula>
    </cfRule>
  </conditionalFormatting>
  <conditionalFormatting sqref="M338:M343">
    <cfRule type="cellIs" dxfId="1087" priority="4" stopIfTrue="1" operator="lessThan">
      <formula>0</formula>
    </cfRule>
  </conditionalFormatting>
  <conditionalFormatting sqref="M345:M350">
    <cfRule type="cellIs" dxfId="1086" priority="3" stopIfTrue="1" operator="lessThan">
      <formula>0</formula>
    </cfRule>
  </conditionalFormatting>
  <conditionalFormatting sqref="M352:M357">
    <cfRule type="cellIs" dxfId="1085" priority="2" stopIfTrue="1" operator="lessThan">
      <formula>0</formula>
    </cfRule>
  </conditionalFormatting>
  <conditionalFormatting sqref="M358">
    <cfRule type="containsText" dxfId="1084" priority="10" operator="containsText" text="Falso">
      <formula>NOT(ISERROR(SEARCH("Falso",M358)))</formula>
    </cfRule>
  </conditionalFormatting>
  <conditionalFormatting sqref="M359:M364">
    <cfRule type="cellIs" dxfId="1083" priority="1" stopIfTrue="1" operator="lessThan">
      <formula>0</formula>
    </cfRule>
  </conditionalFormatting>
  <conditionalFormatting sqref="M365">
    <cfRule type="containsText" dxfId="1082" priority="80" operator="containsText" text="Falso">
      <formula>NOT(ISERROR(SEARCH("Falso",M365)))</formula>
    </cfRule>
  </conditionalFormatting>
  <conditionalFormatting sqref="M366:M372">
    <cfRule type="cellIs" dxfId="1081" priority="230" stopIfTrue="1" operator="lessThan">
      <formula>0</formula>
    </cfRule>
  </conditionalFormatting>
  <conditionalFormatting sqref="M378:M380">
    <cfRule type="cellIs" dxfId="1080" priority="18" stopIfTrue="1" operator="lessThan">
      <formula>0</formula>
    </cfRule>
  </conditionalFormatting>
  <conditionalFormatting sqref="R6:R10">
    <cfRule type="containsText" dxfId="1079" priority="228" stopIfTrue="1" operator="containsText" text="AMARILLO">
      <formula>NOT(ISERROR(SEARCH("AMARILLO",R6)))</formula>
    </cfRule>
    <cfRule type="containsText" dxfId="1078" priority="227" operator="containsText" text="VERDE">
      <formula>NOT(ISERROR(SEARCH("VERDE",R6)))</formula>
    </cfRule>
    <cfRule type="containsText" dxfId="1077" priority="226" operator="containsText" text="VENCIDO">
      <formula>NOT(ISERROR(SEARCH("VENCIDO",R6)))</formula>
    </cfRule>
    <cfRule type="containsText" dxfId="1076" priority="229" operator="containsText" text="ROJO">
      <formula>NOT(ISERROR(SEARCH("ROJO",R6)))</formula>
    </cfRule>
  </conditionalFormatting>
  <conditionalFormatting sqref="R12:R16">
    <cfRule type="containsText" dxfId="1075" priority="220" operator="containsText" text="VENCIDO">
      <formula>NOT(ISERROR(SEARCH("VENCIDO",R12)))</formula>
    </cfRule>
    <cfRule type="containsText" dxfId="1074" priority="223" operator="containsText" text="ROJO">
      <formula>NOT(ISERROR(SEARCH("ROJO",R12)))</formula>
    </cfRule>
    <cfRule type="containsText" dxfId="1073" priority="222" stopIfTrue="1" operator="containsText" text="AMARILLO">
      <formula>NOT(ISERROR(SEARCH("AMARILLO",R12)))</formula>
    </cfRule>
    <cfRule type="containsText" dxfId="1072" priority="221" operator="containsText" text="VERDE">
      <formula>NOT(ISERROR(SEARCH("VERDE",R12)))</formula>
    </cfRule>
  </conditionalFormatting>
  <conditionalFormatting sqref="R18:R22">
    <cfRule type="containsText" dxfId="1071" priority="218" stopIfTrue="1" operator="containsText" text="AMARILLO">
      <formula>NOT(ISERROR(SEARCH("AMARILLO",R18)))</formula>
    </cfRule>
    <cfRule type="containsText" dxfId="1070" priority="217" operator="containsText" text="VERDE">
      <formula>NOT(ISERROR(SEARCH("VERDE",R18)))</formula>
    </cfRule>
    <cfRule type="containsText" dxfId="1069" priority="216" operator="containsText" text="VENCIDO">
      <formula>NOT(ISERROR(SEARCH("VENCIDO",R18)))</formula>
    </cfRule>
    <cfRule type="containsText" dxfId="1068" priority="219" operator="containsText" text="ROJO">
      <formula>NOT(ISERROR(SEARCH("ROJO",R18)))</formula>
    </cfRule>
  </conditionalFormatting>
  <conditionalFormatting sqref="R24:R28">
    <cfRule type="containsText" dxfId="1067" priority="213" operator="containsText" text="ROJO">
      <formula>NOT(ISERROR(SEARCH("ROJO",R24)))</formula>
    </cfRule>
    <cfRule type="containsText" dxfId="1066" priority="212" stopIfTrue="1" operator="containsText" text="AMARILLO">
      <formula>NOT(ISERROR(SEARCH("AMARILLO",R24)))</formula>
    </cfRule>
    <cfRule type="containsText" dxfId="1065" priority="211" operator="containsText" text="VERDE">
      <formula>NOT(ISERROR(SEARCH("VERDE",R24)))</formula>
    </cfRule>
    <cfRule type="containsText" dxfId="1064" priority="210" operator="containsText" text="VENCIDO">
      <formula>NOT(ISERROR(SEARCH("VENCIDO",R24)))</formula>
    </cfRule>
  </conditionalFormatting>
  <conditionalFormatting sqref="R30:R34">
    <cfRule type="containsText" dxfId="1063" priority="209" operator="containsText" text="ROJO">
      <formula>NOT(ISERROR(SEARCH("ROJO",R30)))</formula>
    </cfRule>
    <cfRule type="containsText" dxfId="1062" priority="208" stopIfTrue="1" operator="containsText" text="AMARILLO">
      <formula>NOT(ISERROR(SEARCH("AMARILLO",R30)))</formula>
    </cfRule>
    <cfRule type="containsText" dxfId="1061" priority="207" operator="containsText" text="VERDE">
      <formula>NOT(ISERROR(SEARCH("VERDE",R30)))</formula>
    </cfRule>
    <cfRule type="containsText" dxfId="1060" priority="206" operator="containsText" text="VENCIDO">
      <formula>NOT(ISERROR(SEARCH("VENCIDO",R30)))</formula>
    </cfRule>
  </conditionalFormatting>
  <conditionalFormatting sqref="R36:R40">
    <cfRule type="containsText" dxfId="1059" priority="203" operator="containsText" text="ROJO">
      <formula>NOT(ISERROR(SEARCH("ROJO",R36)))</formula>
    </cfRule>
    <cfRule type="containsText" dxfId="1058" priority="202" stopIfTrue="1" operator="containsText" text="AMARILLO">
      <formula>NOT(ISERROR(SEARCH("AMARILLO",R36)))</formula>
    </cfRule>
    <cfRule type="containsText" dxfId="1057" priority="201" operator="containsText" text="VERDE">
      <formula>NOT(ISERROR(SEARCH("VERDE",R36)))</formula>
    </cfRule>
    <cfRule type="containsText" dxfId="1056" priority="200" operator="containsText" text="VENCIDO">
      <formula>NOT(ISERROR(SEARCH("VENCIDO",R36)))</formula>
    </cfRule>
  </conditionalFormatting>
  <conditionalFormatting sqref="R42:R46">
    <cfRule type="containsText" dxfId="1055" priority="199" operator="containsText" text="ROJO">
      <formula>NOT(ISERROR(SEARCH("ROJO",R42)))</formula>
    </cfRule>
    <cfRule type="containsText" dxfId="1054" priority="197" operator="containsText" text="VERDE">
      <formula>NOT(ISERROR(SEARCH("VERDE",R42)))</formula>
    </cfRule>
    <cfRule type="containsText" dxfId="1053" priority="196" operator="containsText" text="VENCIDO">
      <formula>NOT(ISERROR(SEARCH("VENCIDO",R42)))</formula>
    </cfRule>
    <cfRule type="containsText" dxfId="1052" priority="198" stopIfTrue="1" operator="containsText" text="AMARILLO">
      <formula>NOT(ISERROR(SEARCH("AMARILLO",R42)))</formula>
    </cfRule>
  </conditionalFormatting>
  <conditionalFormatting sqref="R102:R106">
    <cfRule type="containsText" dxfId="1051" priority="184" operator="containsText" text="ROJO">
      <formula>NOT(ISERROR(SEARCH("ROJO",R102)))</formula>
    </cfRule>
    <cfRule type="containsText" dxfId="1050" priority="183" stopIfTrue="1" operator="containsText" text="AMARILLO">
      <formula>NOT(ISERROR(SEARCH("AMARILLO",R102)))</formula>
    </cfRule>
    <cfRule type="containsText" dxfId="1049" priority="182" operator="containsText" text="VERDE">
      <formula>NOT(ISERROR(SEARCH("VERDE",R102)))</formula>
    </cfRule>
    <cfRule type="containsText" dxfId="1048" priority="181" operator="containsText" text="VENCIDO">
      <formula>NOT(ISERROR(SEARCH("VENCIDO",R102)))</formula>
    </cfRule>
  </conditionalFormatting>
  <conditionalFormatting sqref="R150:R154">
    <cfRule type="containsText" dxfId="1047" priority="177" operator="containsText" text="VERDE">
      <formula>NOT(ISERROR(SEARCH("VERDE",R150)))</formula>
    </cfRule>
    <cfRule type="containsText" dxfId="1046" priority="178" stopIfTrue="1" operator="containsText" text="AMARILLO">
      <formula>NOT(ISERROR(SEARCH("AMARILLO",R150)))</formula>
    </cfRule>
    <cfRule type="containsText" dxfId="1045" priority="179" operator="containsText" text="ROJO">
      <formula>NOT(ISERROR(SEARCH("ROJO",R150)))</formula>
    </cfRule>
    <cfRule type="containsText" dxfId="1044" priority="176" operator="containsText" text="VENCIDO">
      <formula>NOT(ISERROR(SEARCH("VENCIDO",R150)))</formula>
    </cfRule>
  </conditionalFormatting>
  <conditionalFormatting sqref="R156:R160">
    <cfRule type="containsText" dxfId="1043" priority="175" operator="containsText" text="ROJO">
      <formula>NOT(ISERROR(SEARCH("ROJO",R156)))</formula>
    </cfRule>
    <cfRule type="containsText" dxfId="1042" priority="174" stopIfTrue="1" operator="containsText" text="AMARILLO">
      <formula>NOT(ISERROR(SEARCH("AMARILLO",R156)))</formula>
    </cfRule>
    <cfRule type="containsText" dxfId="1041" priority="173" operator="containsText" text="VERDE">
      <formula>NOT(ISERROR(SEARCH("VERDE",R156)))</formula>
    </cfRule>
    <cfRule type="containsText" dxfId="1040" priority="172" operator="containsText" text="VENCIDO">
      <formula>NOT(ISERROR(SEARCH("VENCIDO",R156)))</formula>
    </cfRule>
  </conditionalFormatting>
  <conditionalFormatting sqref="R162:R166">
    <cfRule type="containsText" dxfId="1039" priority="171" operator="containsText" text="ROJO">
      <formula>NOT(ISERROR(SEARCH("ROJO",R162)))</formula>
    </cfRule>
    <cfRule type="containsText" dxfId="1038" priority="170" stopIfTrue="1" operator="containsText" text="AMARILLO">
      <formula>NOT(ISERROR(SEARCH("AMARILLO",R162)))</formula>
    </cfRule>
    <cfRule type="containsText" dxfId="1037" priority="168" operator="containsText" text="VENCIDO">
      <formula>NOT(ISERROR(SEARCH("VENCIDO",R162)))</formula>
    </cfRule>
    <cfRule type="containsText" dxfId="1036" priority="169" operator="containsText" text="VERDE">
      <formula>NOT(ISERROR(SEARCH("VERDE",R162)))</formula>
    </cfRule>
  </conditionalFormatting>
  <conditionalFormatting sqref="R168:R172">
    <cfRule type="containsText" dxfId="1035" priority="166" operator="containsText" text="ROJO">
      <formula>NOT(ISERROR(SEARCH("ROJO",R168)))</formula>
    </cfRule>
    <cfRule type="containsText" dxfId="1034" priority="165" stopIfTrue="1" operator="containsText" text="AMARILLO">
      <formula>NOT(ISERROR(SEARCH("AMARILLO",R168)))</formula>
    </cfRule>
    <cfRule type="containsText" dxfId="1033" priority="164" operator="containsText" text="VERDE">
      <formula>NOT(ISERROR(SEARCH("VERDE",R168)))</formula>
    </cfRule>
    <cfRule type="containsText" dxfId="1032" priority="163" operator="containsText" text="VENCIDO">
      <formula>NOT(ISERROR(SEARCH("VENCIDO",R168)))</formula>
    </cfRule>
  </conditionalFormatting>
  <conditionalFormatting sqref="R174:R178">
    <cfRule type="containsText" dxfId="1031" priority="159" operator="containsText" text="VERDE">
      <formula>NOT(ISERROR(SEARCH("VERDE",R174)))</formula>
    </cfRule>
    <cfRule type="containsText" dxfId="1030" priority="160" stopIfTrue="1" operator="containsText" text="AMARILLO">
      <formula>NOT(ISERROR(SEARCH("AMARILLO",R174)))</formula>
    </cfRule>
    <cfRule type="containsText" dxfId="1029" priority="161" operator="containsText" text="ROJO">
      <formula>NOT(ISERROR(SEARCH("ROJO",R174)))</formula>
    </cfRule>
    <cfRule type="containsText" dxfId="1028" priority="158" operator="containsText" text="VENCIDO">
      <formula>NOT(ISERROR(SEARCH("VENCIDO",R174)))</formula>
    </cfRule>
  </conditionalFormatting>
  <conditionalFormatting sqref="R180:R184">
    <cfRule type="containsText" dxfId="1027" priority="154" operator="containsText" text="VERDE">
      <formula>NOT(ISERROR(SEARCH("VERDE",R180)))</formula>
    </cfRule>
    <cfRule type="containsText" dxfId="1026" priority="153" operator="containsText" text="VENCIDO">
      <formula>NOT(ISERROR(SEARCH("VENCIDO",R180)))</formula>
    </cfRule>
    <cfRule type="containsText" dxfId="1025" priority="155" stopIfTrue="1" operator="containsText" text="AMARILLO">
      <formula>NOT(ISERROR(SEARCH("AMARILLO",R180)))</formula>
    </cfRule>
    <cfRule type="containsText" dxfId="1024" priority="156" operator="containsText" text="ROJO">
      <formula>NOT(ISERROR(SEARCH("ROJO",R180)))</formula>
    </cfRule>
  </conditionalFormatting>
  <conditionalFormatting sqref="R223:R227">
    <cfRule type="containsText" dxfId="1023" priority="140" operator="containsText" text="ROJO">
      <formula>NOT(ISERROR(SEARCH("ROJO",R223)))</formula>
    </cfRule>
    <cfRule type="containsText" dxfId="1022" priority="139" stopIfTrue="1" operator="containsText" text="AMARILLO">
      <formula>NOT(ISERROR(SEARCH("AMARILLO",R223)))</formula>
    </cfRule>
    <cfRule type="containsText" dxfId="1021" priority="138" operator="containsText" text="VERDE">
      <formula>NOT(ISERROR(SEARCH("VERDE",R223)))</formula>
    </cfRule>
    <cfRule type="containsText" dxfId="1020" priority="137" operator="containsText" text="VENCIDO">
      <formula>NOT(ISERROR(SEARCH("VENCIDO",R223)))</formula>
    </cfRule>
  </conditionalFormatting>
  <conditionalFormatting sqref="R247:R251">
    <cfRule type="containsText" dxfId="1019" priority="128" operator="containsText" text="VERDE">
      <formula>NOT(ISERROR(SEARCH("VERDE",R247)))</formula>
    </cfRule>
    <cfRule type="containsText" dxfId="1018" priority="127" operator="containsText" text="VENCIDO">
      <formula>NOT(ISERROR(SEARCH("VENCIDO",R247)))</formula>
    </cfRule>
    <cfRule type="containsText" dxfId="1017" priority="130" operator="containsText" text="ROJO">
      <formula>NOT(ISERROR(SEARCH("ROJO",R247)))</formula>
    </cfRule>
    <cfRule type="containsText" dxfId="1016" priority="129" stopIfTrue="1" operator="containsText" text="AMARILLO">
      <formula>NOT(ISERROR(SEARCH("AMARILLO",R247)))</formula>
    </cfRule>
  </conditionalFormatting>
  <conditionalFormatting sqref="R253:R257">
    <cfRule type="containsText" dxfId="1015" priority="124" stopIfTrue="1" operator="containsText" text="AMARILLO">
      <formula>NOT(ISERROR(SEARCH("AMARILLO",R253)))</formula>
    </cfRule>
    <cfRule type="containsText" dxfId="1014" priority="125" operator="containsText" text="ROJO">
      <formula>NOT(ISERROR(SEARCH("ROJO",R253)))</formula>
    </cfRule>
    <cfRule type="containsText" dxfId="1013" priority="122" operator="containsText" text="VENCIDO">
      <formula>NOT(ISERROR(SEARCH("VENCIDO",R253)))</formula>
    </cfRule>
    <cfRule type="containsText" dxfId="1012" priority="123" operator="containsText" text="VERDE">
      <formula>NOT(ISERROR(SEARCH("VERDE",R253)))</formula>
    </cfRule>
  </conditionalFormatting>
  <conditionalFormatting sqref="R296:R301">
    <cfRule type="containsText" dxfId="1011" priority="106" operator="containsText" text="VENCIDO">
      <formula>NOT(ISERROR(SEARCH("VENCIDO",R296)))</formula>
    </cfRule>
    <cfRule type="containsText" dxfId="1010" priority="108" stopIfTrue="1" operator="containsText" text="AMARILLO">
      <formula>NOT(ISERROR(SEARCH("AMARILLO",R296)))</formula>
    </cfRule>
    <cfRule type="containsText" dxfId="1009" priority="109" operator="containsText" text="ROJO">
      <formula>NOT(ISERROR(SEARCH("ROJO",R296)))</formula>
    </cfRule>
    <cfRule type="containsText" dxfId="1008" priority="107" operator="containsText" text="VERDE">
      <formula>NOT(ISERROR(SEARCH("VERDE",R296)))</formula>
    </cfRule>
  </conditionalFormatting>
  <conditionalFormatting sqref="R352:R357">
    <cfRule type="containsText" dxfId="1007" priority="84" stopIfTrue="1" operator="containsText" text="AMARILLO">
      <formula>NOT(ISERROR(SEARCH("AMARILLO",R352)))</formula>
    </cfRule>
    <cfRule type="containsText" dxfId="1006" priority="85" operator="containsText" text="ROJO">
      <formula>NOT(ISERROR(SEARCH("ROJO",R352)))</formula>
    </cfRule>
    <cfRule type="containsText" dxfId="1005" priority="82" operator="containsText" text="VENCIDO">
      <formula>NOT(ISERROR(SEARCH("VENCIDO",R352)))</formula>
    </cfRule>
    <cfRule type="containsText" dxfId="1004" priority="83" operator="containsText" text="VERDE">
      <formula>NOT(ISERROR(SEARCH("VERDE",R352)))</formula>
    </cfRule>
  </conditionalFormatting>
  <conditionalFormatting sqref="R359:R364">
    <cfRule type="containsText" dxfId="1003" priority="78" stopIfTrue="1" operator="containsText" text="AMARILLO">
      <formula>NOT(ISERROR(SEARCH("AMARILLO",R359)))</formula>
    </cfRule>
    <cfRule type="containsText" dxfId="1002" priority="77" operator="containsText" text="VERDE">
      <formula>NOT(ISERROR(SEARCH("VERDE",R359)))</formula>
    </cfRule>
    <cfRule type="containsText" dxfId="1001" priority="76" operator="containsText" text="VENCIDO">
      <formula>NOT(ISERROR(SEARCH("VENCIDO",R359)))</formula>
    </cfRule>
    <cfRule type="containsText" dxfId="1000" priority="79" operator="containsText" text="ROJO">
      <formula>NOT(ISERROR(SEARCH("ROJO",R359)))</formula>
    </cfRule>
  </conditionalFormatting>
  <conditionalFormatting sqref="R366:R372">
    <cfRule type="containsText" dxfId="999" priority="72" operator="containsText" text="VENCIDO">
      <formula>NOT(ISERROR(SEARCH("VENCIDO",R366)))</formula>
    </cfRule>
    <cfRule type="containsText" dxfId="998" priority="74" stopIfTrue="1" operator="containsText" text="AMARILLO">
      <formula>NOT(ISERROR(SEARCH("AMARILLO",R366)))</formula>
    </cfRule>
    <cfRule type="containsText" dxfId="997" priority="73" operator="containsText" text="VERDE">
      <formula>NOT(ISERROR(SEARCH("VERDE",R366)))</formula>
    </cfRule>
    <cfRule type="containsText" dxfId="996"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600-000000000000}">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342" zoomScale="80" zoomScaleNormal="80" workbookViewId="0">
      <selection activeCell="P168" sqref="P168"/>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+Junio!M6</f>
        <v>240</v>
      </c>
      <c r="E6" s="191">
        <v>300</v>
      </c>
      <c r="F6" s="178">
        <v>56</v>
      </c>
      <c r="G6" s="178"/>
      <c r="H6" s="178"/>
      <c r="I6" s="178"/>
      <c r="J6" s="175">
        <f>+F6+G6</f>
        <v>56</v>
      </c>
      <c r="K6" s="168">
        <f>+AO6</f>
        <v>204</v>
      </c>
      <c r="L6" s="164">
        <f>+J6+K6</f>
        <v>260</v>
      </c>
      <c r="M6" s="157">
        <f>+(D6+E6)-(L6)+H6-I6</f>
        <v>280</v>
      </c>
      <c r="N6" s="18">
        <v>280</v>
      </c>
      <c r="O6" s="19" t="s">
        <v>291</v>
      </c>
      <c r="P6" s="19" t="s">
        <v>278</v>
      </c>
      <c r="Q6" s="20" t="s">
        <v>292</v>
      </c>
      <c r="R6" s="21" t="str">
        <f ca="1">IF(Q6=0," ",IFERROR(IF(DATEDIF(TODAY(),Q6,"M")&lt;=5,"ROJO",IF(DATEDIF(TODAY(),Q6,"M")&gt;=12,"VERDE",IF(AND(DATEDIF(TODAY(),Q6,"M")&gt;=6,DATEDIF(TODAY(),Q6,"M")&lt;=11),"AMARILLO"))),S6))</f>
        <v>NO VENCIDO</v>
      </c>
      <c r="S6" s="21" t="str">
        <f>IF(Q6=0," ",IF(Q6&lt;=$N$5,"VENCIDO","NO VENCIDO"))</f>
        <v>NO VENCIDO</v>
      </c>
      <c r="T6" s="22"/>
      <c r="U6" s="23"/>
      <c r="V6" s="23"/>
      <c r="W6" s="24"/>
      <c r="X6" s="24"/>
      <c r="Y6" s="147">
        <f>+AT6</f>
        <v>0</v>
      </c>
      <c r="Z6" s="25"/>
      <c r="AA6" s="6"/>
      <c r="AB6" s="146">
        <v>100</v>
      </c>
      <c r="AC6" s="146">
        <v>104</v>
      </c>
      <c r="AD6" s="145">
        <f>+AB6+AC6</f>
        <v>204</v>
      </c>
      <c r="AE6" s="130"/>
      <c r="AF6" s="130"/>
      <c r="AG6" s="130"/>
      <c r="AH6" s="130"/>
      <c r="AI6" s="130"/>
      <c r="AJ6" s="130"/>
      <c r="AK6" s="130"/>
      <c r="AL6" s="130"/>
      <c r="AM6" s="130"/>
      <c r="AN6" s="130"/>
      <c r="AO6" s="123">
        <f>SUM(AD6:AN10)</f>
        <v>204</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280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+Junio!M12</f>
        <v>186</v>
      </c>
      <c r="E12" s="191"/>
      <c r="F12" s="178">
        <v>49</v>
      </c>
      <c r="G12" s="178"/>
      <c r="H12" s="178"/>
      <c r="I12" s="178"/>
      <c r="J12" s="175">
        <f>+F12+G12</f>
        <v>49</v>
      </c>
      <c r="K12" s="168">
        <f>+AO12</f>
        <v>0</v>
      </c>
      <c r="L12" s="164">
        <f>+J12+K12</f>
        <v>49</v>
      </c>
      <c r="M12" s="157">
        <f>+(D12+E12)-(L12)+H12-I12</f>
        <v>137</v>
      </c>
      <c r="N12" s="18">
        <v>137</v>
      </c>
      <c r="O12" s="19" t="s">
        <v>252</v>
      </c>
      <c r="P12" s="19" t="s">
        <v>278</v>
      </c>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137</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+Junio!M18</f>
        <v>96</v>
      </c>
      <c r="E18" s="191">
        <v>20</v>
      </c>
      <c r="F18" s="178">
        <v>6</v>
      </c>
      <c r="G18" s="178"/>
      <c r="H18" s="178"/>
      <c r="I18" s="178"/>
      <c r="J18" s="175">
        <f>+F18+G18</f>
        <v>6</v>
      </c>
      <c r="K18" s="168">
        <f>+AO18</f>
        <v>0</v>
      </c>
      <c r="L18" s="164">
        <f>+J18+K18</f>
        <v>6</v>
      </c>
      <c r="M18" s="157">
        <f>+(D18+E18)-(L18)+H18-I18</f>
        <v>110</v>
      </c>
      <c r="N18" s="18">
        <v>110</v>
      </c>
      <c r="O18" s="19" t="s">
        <v>117</v>
      </c>
      <c r="P18" s="19" t="s">
        <v>278</v>
      </c>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110</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+Junio!M24</f>
        <v>235</v>
      </c>
      <c r="E24" s="191">
        <v>200</v>
      </c>
      <c r="F24" s="178">
        <v>263</v>
      </c>
      <c r="G24" s="178"/>
      <c r="H24" s="178"/>
      <c r="I24" s="178"/>
      <c r="J24" s="175">
        <f>+F24+G24</f>
        <v>263</v>
      </c>
      <c r="K24" s="168">
        <f>+AO24</f>
        <v>0</v>
      </c>
      <c r="L24" s="164">
        <f>+J24+K24</f>
        <v>263</v>
      </c>
      <c r="M24" s="157">
        <f>+(D24+E24)-(L24)+H24-I24</f>
        <v>172</v>
      </c>
      <c r="N24" s="18">
        <v>172</v>
      </c>
      <c r="O24" s="19" t="s">
        <v>253</v>
      </c>
      <c r="P24" s="19" t="s">
        <v>279</v>
      </c>
      <c r="Q24" s="20" t="s">
        <v>293</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172</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+Junio!M30</f>
        <v>210</v>
      </c>
      <c r="E30" s="191">
        <v>150</v>
      </c>
      <c r="F30" s="178">
        <v>216</v>
      </c>
      <c r="G30" s="178"/>
      <c r="H30" s="178"/>
      <c r="I30" s="178"/>
      <c r="J30" s="175">
        <f>+F30+G30</f>
        <v>216</v>
      </c>
      <c r="K30" s="168">
        <f>+AO30</f>
        <v>0</v>
      </c>
      <c r="L30" s="164">
        <f>+J30+K30</f>
        <v>216</v>
      </c>
      <c r="M30" s="157">
        <f>+(D30+E30)-(L30)+H30-I30</f>
        <v>144</v>
      </c>
      <c r="N30" s="18">
        <v>144</v>
      </c>
      <c r="O30" s="19" t="s">
        <v>268</v>
      </c>
      <c r="P30" s="19" t="s">
        <v>278</v>
      </c>
      <c r="Q30" s="20" t="s">
        <v>294</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144</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+Junio!M36</f>
        <v>3</v>
      </c>
      <c r="E36" s="191"/>
      <c r="F36" s="178"/>
      <c r="G36" s="178"/>
      <c r="H36" s="178"/>
      <c r="I36" s="178"/>
      <c r="J36" s="175">
        <f>+F36+G36</f>
        <v>0</v>
      </c>
      <c r="K36" s="168">
        <f>+AO36</f>
        <v>0</v>
      </c>
      <c r="L36" s="164">
        <f>+J36+K36</f>
        <v>0</v>
      </c>
      <c r="M36" s="157">
        <f>+(D36+E36)-(L36)+H36-I36</f>
        <v>3</v>
      </c>
      <c r="N36" s="18">
        <v>3</v>
      </c>
      <c r="O36" s="19" t="s">
        <v>237</v>
      </c>
      <c r="P36" s="19" t="s">
        <v>280</v>
      </c>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+Junio!M42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+Junio!M48</f>
        <v>296</v>
      </c>
      <c r="E48" s="191">
        <v>50</v>
      </c>
      <c r="F48" s="178">
        <v>47</v>
      </c>
      <c r="G48" s="178"/>
      <c r="H48" s="178"/>
      <c r="I48" s="178"/>
      <c r="J48" s="175">
        <f>+F48+G48</f>
        <v>47</v>
      </c>
      <c r="K48" s="168">
        <f>+AO48</f>
        <v>48</v>
      </c>
      <c r="L48" s="164">
        <f>+J48+K48</f>
        <v>95</v>
      </c>
      <c r="M48" s="157">
        <f>+(D48+E48)-(L48)+H48-I48</f>
        <v>251</v>
      </c>
      <c r="N48" s="18">
        <v>251</v>
      </c>
      <c r="O48" s="19" t="s">
        <v>269</v>
      </c>
      <c r="P48" s="19" t="s">
        <v>278</v>
      </c>
      <c r="Q48" s="20">
        <v>46419</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48</v>
      </c>
      <c r="AD48" s="145">
        <f>+AB48+AC48</f>
        <v>48</v>
      </c>
      <c r="AE48" s="146"/>
      <c r="AF48" s="146"/>
      <c r="AG48" s="146"/>
      <c r="AH48" s="146"/>
      <c r="AI48" s="146"/>
      <c r="AJ48" s="146"/>
      <c r="AK48" s="146"/>
      <c r="AL48" s="146"/>
      <c r="AM48" s="146"/>
      <c r="AN48" s="146"/>
      <c r="AO48" s="123">
        <f>SUM(AD48:AN52)</f>
        <v>48</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251</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+Junio!M54</f>
        <v>2</v>
      </c>
      <c r="E54" s="191"/>
      <c r="F54" s="178"/>
      <c r="G54" s="178"/>
      <c r="H54" s="178"/>
      <c r="I54" s="178"/>
      <c r="J54" s="175">
        <f>+F54+G54</f>
        <v>0</v>
      </c>
      <c r="K54" s="168">
        <f>+AO54</f>
        <v>0</v>
      </c>
      <c r="L54" s="164">
        <f>+J54+K54</f>
        <v>0</v>
      </c>
      <c r="M54" s="157">
        <f>+(D54+E54)-(L54)+H54-I54</f>
        <v>2</v>
      </c>
      <c r="N54" s="18">
        <v>2</v>
      </c>
      <c r="O54" s="19" t="s">
        <v>128</v>
      </c>
      <c r="P54" s="19" t="s">
        <v>280</v>
      </c>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+Junio!M60</f>
        <v>274</v>
      </c>
      <c r="E60" s="191">
        <v>40</v>
      </c>
      <c r="F60" s="178">
        <v>108</v>
      </c>
      <c r="G60" s="178"/>
      <c r="H60" s="178"/>
      <c r="I60" s="178"/>
      <c r="J60" s="175">
        <f>+F60+G60</f>
        <v>108</v>
      </c>
      <c r="K60" s="168">
        <f>+AO60</f>
        <v>0</v>
      </c>
      <c r="L60" s="164">
        <f>+J60+K60</f>
        <v>108</v>
      </c>
      <c r="M60" s="157">
        <f>+(D60+E60)-(L60)+H60-I60</f>
        <v>206</v>
      </c>
      <c r="N60" s="18">
        <v>206</v>
      </c>
      <c r="O60" s="19" t="s">
        <v>295</v>
      </c>
      <c r="P60" s="19" t="s">
        <v>281</v>
      </c>
      <c r="Q60" s="20" t="s">
        <v>296</v>
      </c>
      <c r="R60" s="21" t="str">
        <f ca="1">IF(Q60=0," ",IFERROR(IF(DATEDIF(TODAY(),Q60,"M")&lt;=5,"ROJO",IF(DATEDIF(TODAY(),Q60,"M")&gt;=12,"VERDE",IF(AND(DATEDIF(TODAY(),Q60,"M")&gt;=6,DATEDIF(TODAY(),Q60,"M")&lt;=11),"AMARILLO"))),S60))</f>
        <v>VERDE</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206</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+Junio!M66</f>
        <v>320</v>
      </c>
      <c r="E66" s="191">
        <v>100</v>
      </c>
      <c r="F66" s="178">
        <v>168</v>
      </c>
      <c r="G66" s="178"/>
      <c r="H66" s="178"/>
      <c r="I66" s="178"/>
      <c r="J66" s="175">
        <f>+F66+G66</f>
        <v>168</v>
      </c>
      <c r="K66" s="168">
        <f>+AO66</f>
        <v>0</v>
      </c>
      <c r="L66" s="164">
        <f>+J66+K66</f>
        <v>168</v>
      </c>
      <c r="M66" s="157">
        <f>+(D66+E66)-(L66)+H66-I66</f>
        <v>252</v>
      </c>
      <c r="N66" s="18">
        <v>252</v>
      </c>
      <c r="O66" s="19" t="s">
        <v>260</v>
      </c>
      <c r="P66" s="19" t="s">
        <v>278</v>
      </c>
      <c r="Q66" s="20" t="s">
        <v>297</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252</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+Junio!M72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+Junio!M78</f>
        <v>254</v>
      </c>
      <c r="E78" s="191"/>
      <c r="F78" s="178">
        <v>111</v>
      </c>
      <c r="G78" s="178"/>
      <c r="H78" s="178"/>
      <c r="I78" s="178"/>
      <c r="J78" s="175">
        <f>+F78+G78</f>
        <v>111</v>
      </c>
      <c r="K78" s="168">
        <f>+AO78</f>
        <v>0</v>
      </c>
      <c r="L78" s="164">
        <f>+J78+K78</f>
        <v>111</v>
      </c>
      <c r="M78" s="157">
        <f>+(D78+E78)-(L78)+H78-I78</f>
        <v>143</v>
      </c>
      <c r="N78" s="18">
        <v>143</v>
      </c>
      <c r="O78" s="19" t="s">
        <v>261</v>
      </c>
      <c r="P78" s="19" t="s">
        <v>278</v>
      </c>
      <c r="Q78" s="20">
        <v>46631</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143</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+Junio!M84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+Junio!M90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+Junio!M96</f>
        <v>33</v>
      </c>
      <c r="E96" s="191"/>
      <c r="F96" s="178">
        <v>33</v>
      </c>
      <c r="G96" s="178"/>
      <c r="H96" s="178"/>
      <c r="I96" s="178"/>
      <c r="J96" s="175">
        <f>+F96+G96</f>
        <v>33</v>
      </c>
      <c r="K96" s="168">
        <f>+AO96</f>
        <v>0</v>
      </c>
      <c r="L96" s="164">
        <f>+J96+K96</f>
        <v>33</v>
      </c>
      <c r="M96" s="157">
        <f>+(D96+E96)-(L96)+H96-I96</f>
        <v>0</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+Junio!M102</f>
        <v>0</v>
      </c>
      <c r="E102" s="191">
        <v>150</v>
      </c>
      <c r="F102" s="178">
        <v>141</v>
      </c>
      <c r="G102" s="178"/>
      <c r="H102" s="178"/>
      <c r="I102" s="178"/>
      <c r="J102" s="175">
        <f>+F102+G102</f>
        <v>141</v>
      </c>
      <c r="K102" s="168">
        <f>+AO102</f>
        <v>9</v>
      </c>
      <c r="L102" s="164">
        <f>+J102+K102</f>
        <v>150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v>9</v>
      </c>
      <c r="AD102" s="145">
        <f>+AB102+AC102</f>
        <v>9</v>
      </c>
      <c r="AE102" s="146"/>
      <c r="AF102" s="146"/>
      <c r="AG102" s="146"/>
      <c r="AH102" s="146"/>
      <c r="AI102" s="146"/>
      <c r="AJ102" s="146"/>
      <c r="AK102" s="146"/>
      <c r="AL102" s="146"/>
      <c r="AM102" s="146"/>
      <c r="AN102" s="146"/>
      <c r="AO102" s="123">
        <f>SUM(AD102:AN106)</f>
        <v>9</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+Junio!M108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+Junio!M114</f>
        <v>200</v>
      </c>
      <c r="E114" s="191">
        <v>400</v>
      </c>
      <c r="F114" s="178">
        <v>85</v>
      </c>
      <c r="G114" s="178"/>
      <c r="H114" s="178"/>
      <c r="I114" s="178"/>
      <c r="J114" s="175">
        <f>+F114+G114</f>
        <v>85</v>
      </c>
      <c r="K114" s="168">
        <f>+AO114</f>
        <v>325</v>
      </c>
      <c r="L114" s="164">
        <f>+J114+K114</f>
        <v>410</v>
      </c>
      <c r="M114" s="157">
        <f>+(D114+E114)-(L114)+H114-I114</f>
        <v>190</v>
      </c>
      <c r="N114" s="18">
        <v>190</v>
      </c>
      <c r="O114" s="19" t="s">
        <v>298</v>
      </c>
      <c r="P114" s="19" t="s">
        <v>280</v>
      </c>
      <c r="Q114" s="20" t="s">
        <v>299</v>
      </c>
      <c r="R114" s="21" t="str">
        <f ca="1">IF(Q114=0," ",IFERROR(IF(DATEDIF(TODAY(),Q114,"M")&lt;=5,"ROJO",IF(DATEDIF(TODAY(),Q114,"M")&gt;=12,"VERDE",IF(AND(DATEDIF(TODAY(),Q114,"M")&gt;=6,DATEDIF(TODAY(),Q114,"M")&lt;=11),"AMARILLO"))),S114))</f>
        <v>AMARILLO</v>
      </c>
      <c r="S114" s="21" t="str">
        <f>IF(Q114=0," ",IF(Q114&lt;=$N$5,"VENCIDO","NO VENCIDO"))</f>
        <v>NO VENCIDO</v>
      </c>
      <c r="T114" s="22"/>
      <c r="U114" s="23"/>
      <c r="V114" s="23"/>
      <c r="W114" s="24"/>
      <c r="X114" s="24"/>
      <c r="Y114" s="147">
        <f>+AT114</f>
        <v>0</v>
      </c>
      <c r="Z114" s="25"/>
      <c r="AA114" s="6"/>
      <c r="AB114" s="146">
        <v>139</v>
      </c>
      <c r="AC114" s="146">
        <v>186</v>
      </c>
      <c r="AD114" s="145">
        <f>+AB114+AC114</f>
        <v>325</v>
      </c>
      <c r="AE114" s="146"/>
      <c r="AF114" s="146"/>
      <c r="AG114" s="146"/>
      <c r="AH114" s="146"/>
      <c r="AI114" s="146"/>
      <c r="AJ114" s="146"/>
      <c r="AK114" s="146"/>
      <c r="AL114" s="146"/>
      <c r="AM114" s="146"/>
      <c r="AN114" s="146"/>
      <c r="AO114" s="123">
        <f>SUM(AD114:AN118)</f>
        <v>325</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190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+Junio!M120</f>
        <v>212</v>
      </c>
      <c r="E120" s="191"/>
      <c r="F120" s="178">
        <v>52</v>
      </c>
      <c r="G120" s="178"/>
      <c r="H120" s="178"/>
      <c r="I120" s="178"/>
      <c r="J120" s="175">
        <f>+F120+G120</f>
        <v>52</v>
      </c>
      <c r="K120" s="168">
        <f>+AO120</f>
        <v>0</v>
      </c>
      <c r="L120" s="164">
        <f>+J120+K120</f>
        <v>52</v>
      </c>
      <c r="M120" s="157">
        <f>+(D120+E120)-(L120)+H120-I120</f>
        <v>160</v>
      </c>
      <c r="N120" s="18">
        <v>160</v>
      </c>
      <c r="O120" s="19" t="s">
        <v>242</v>
      </c>
      <c r="P120" s="19" t="s">
        <v>282</v>
      </c>
      <c r="Q120" s="20">
        <v>46631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160</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+Junio!M126</f>
        <v>274</v>
      </c>
      <c r="E126" s="191"/>
      <c r="F126" s="178">
        <v>96</v>
      </c>
      <c r="G126" s="178"/>
      <c r="H126" s="178"/>
      <c r="I126" s="178"/>
      <c r="J126" s="175">
        <f>+F126+G126</f>
        <v>96</v>
      </c>
      <c r="K126" s="168">
        <f>+AO126</f>
        <v>0</v>
      </c>
      <c r="L126" s="164">
        <f>+J126+K126</f>
        <v>96</v>
      </c>
      <c r="M126" s="157">
        <f>+(D126+E126)-(L126)+H126-I126</f>
        <v>178</v>
      </c>
      <c r="N126" s="18">
        <v>178</v>
      </c>
      <c r="O126" s="19" t="s">
        <v>146</v>
      </c>
      <c r="P126" s="19" t="s">
        <v>282</v>
      </c>
      <c r="Q126" s="20">
        <v>46722</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178</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+Junio!M132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+Junio!M138</f>
        <v>238</v>
      </c>
      <c r="E138" s="191">
        <v>50</v>
      </c>
      <c r="F138" s="178">
        <v>60</v>
      </c>
      <c r="G138" s="178"/>
      <c r="H138" s="178"/>
      <c r="I138" s="178"/>
      <c r="J138" s="175">
        <f>+F138+G138</f>
        <v>60</v>
      </c>
      <c r="K138" s="168">
        <f>+AO138</f>
        <v>33</v>
      </c>
      <c r="L138" s="164">
        <f>+J138+K138</f>
        <v>93</v>
      </c>
      <c r="M138" s="157">
        <f>+(D138+E138)-(L138)+H138-I138</f>
        <v>195</v>
      </c>
      <c r="N138" s="18">
        <v>195</v>
      </c>
      <c r="O138" s="19" t="s">
        <v>300</v>
      </c>
      <c r="P138" s="19" t="s">
        <v>278</v>
      </c>
      <c r="Q138" s="20" t="s">
        <v>301</v>
      </c>
      <c r="R138" s="21" t="str">
        <f ca="1">IF(Q138=0," ",IFERROR(IF(DATEDIF(TODAY(),Q138,"M")&lt;=5,"ROJO",IF(DATEDIF(TODAY(),Q138,"M")&gt;=12,"VERDE",IF(AND(DATEDIF(TODAY(),Q138,"M")&gt;=6,DATEDIF(TODAY(),Q138,"M")&lt;=11),"AMARILLO"))),S138))</f>
        <v>VERDE</v>
      </c>
      <c r="S138" s="21" t="str">
        <f>IF(Q138=0," ",IF(Q138&lt;=$N$5,"VENCIDO","NO VENCIDO"))</f>
        <v>NO VENCIDO</v>
      </c>
      <c r="T138" s="22"/>
      <c r="U138" s="23"/>
      <c r="V138" s="23"/>
      <c r="W138" s="24"/>
      <c r="X138" s="24"/>
      <c r="Y138" s="147">
        <f>+AT138</f>
        <v>0</v>
      </c>
      <c r="Z138" s="25"/>
      <c r="AA138" s="6"/>
      <c r="AB138" s="146"/>
      <c r="AC138" s="146">
        <v>33</v>
      </c>
      <c r="AD138" s="145">
        <f>+AB138+AC138</f>
        <v>33</v>
      </c>
      <c r="AE138" s="146"/>
      <c r="AF138" s="146"/>
      <c r="AG138" s="146"/>
      <c r="AH138" s="146"/>
      <c r="AI138" s="146"/>
      <c r="AJ138" s="146"/>
      <c r="AK138" s="146"/>
      <c r="AL138" s="146"/>
      <c r="AM138" s="146"/>
      <c r="AN138" s="146"/>
      <c r="AO138" s="123">
        <f>SUM(AD138:AN142)</f>
        <v>33</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195</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+Junio!M144</f>
        <v>179</v>
      </c>
      <c r="E144" s="191"/>
      <c r="F144" s="178">
        <v>43</v>
      </c>
      <c r="G144" s="178"/>
      <c r="H144" s="178"/>
      <c r="I144" s="178"/>
      <c r="J144" s="175">
        <f>+F144+G144</f>
        <v>43</v>
      </c>
      <c r="K144" s="168">
        <f>+AO144</f>
        <v>0</v>
      </c>
      <c r="L144" s="164">
        <f>+J144+K144</f>
        <v>43</v>
      </c>
      <c r="M144" s="157">
        <f>+(D144+E144)-(L144)+H144-I144</f>
        <v>136</v>
      </c>
      <c r="N144" s="18">
        <v>136</v>
      </c>
      <c r="O144" s="19" t="s">
        <v>151</v>
      </c>
      <c r="P144" s="19" t="s">
        <v>280</v>
      </c>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136</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+Junio!M150</f>
        <v>238</v>
      </c>
      <c r="E150" s="194">
        <v>200</v>
      </c>
      <c r="F150" s="178">
        <v>414</v>
      </c>
      <c r="G150" s="178"/>
      <c r="H150" s="178"/>
      <c r="I150" s="178"/>
      <c r="J150" s="175">
        <f>+F150+G150</f>
        <v>414</v>
      </c>
      <c r="K150" s="168">
        <f>+AO150</f>
        <v>19</v>
      </c>
      <c r="L150" s="164">
        <f>+J150+K150</f>
        <v>433</v>
      </c>
      <c r="M150" s="157">
        <f>+(D150+E150)-(L150)+H150-I150</f>
        <v>5</v>
      </c>
      <c r="N150" s="18">
        <v>5</v>
      </c>
      <c r="O150" s="19" t="s">
        <v>274</v>
      </c>
      <c r="P150" s="19" t="s">
        <v>283</v>
      </c>
      <c r="Q150" s="20">
        <v>46388</v>
      </c>
      <c r="R150" s="21" t="str">
        <f ca="1">IF(Q150=0," ",IFERROR(IF(DATEDIF(TODAY(),Q150,"M")&lt;=5,"ROJO",IF(DATEDIF(TODAY(),Q150,"M")&gt;=12,"VERDE",IF(AND(DATEDIF(TODAY(),Q150,"M")&gt;=6,DATEDIF(TODAY(),Q150,"M")&lt;=11),"AMARILLO"))),S150))</f>
        <v>ROJO</v>
      </c>
      <c r="S150" s="21" t="str">
        <f>IF(Q150=0," ",IF(Q150&lt;=$N$5,"VENCIDO","NO VENCIDO"))</f>
        <v>NO VENCIDO</v>
      </c>
      <c r="T150" s="22"/>
      <c r="U150" s="23"/>
      <c r="V150" s="23"/>
      <c r="W150" s="24"/>
      <c r="X150" s="24"/>
      <c r="Y150" s="147">
        <f>+AT150</f>
        <v>0</v>
      </c>
      <c r="Z150" s="25"/>
      <c r="AA150" s="6"/>
      <c r="AB150" s="146"/>
      <c r="AC150" s="146">
        <v>19</v>
      </c>
      <c r="AD150" s="145">
        <f>+AB150+AC150</f>
        <v>19</v>
      </c>
      <c r="AE150" s="146"/>
      <c r="AF150" s="146"/>
      <c r="AG150" s="146"/>
      <c r="AH150" s="146"/>
      <c r="AI150" s="146"/>
      <c r="AJ150" s="146"/>
      <c r="AK150" s="146"/>
      <c r="AL150" s="146"/>
      <c r="AM150" s="146"/>
      <c r="AN150" s="146"/>
      <c r="AO150" s="123">
        <f>SUM(AD150:AN154)</f>
        <v>19</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238</v>
      </c>
      <c r="E155" s="196"/>
      <c r="F155" s="180"/>
      <c r="G155" s="180"/>
      <c r="H155" s="180"/>
      <c r="I155" s="180"/>
      <c r="J155" s="177"/>
      <c r="K155" s="170"/>
      <c r="L155" s="166"/>
      <c r="M155" s="32" t="b">
        <f>M150=N155</f>
        <v>1</v>
      </c>
      <c r="N155" s="33">
        <f>SUM(N150:N154)</f>
        <v>5</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+Junio!D156</f>
        <v>90</v>
      </c>
      <c r="E156" s="194">
        <v>200</v>
      </c>
      <c r="F156" s="178">
        <v>223</v>
      </c>
      <c r="G156" s="178"/>
      <c r="H156" s="178"/>
      <c r="I156" s="178"/>
      <c r="J156" s="175">
        <f>+F156+G156</f>
        <v>223</v>
      </c>
      <c r="K156" s="168">
        <f>+AO156</f>
        <v>11</v>
      </c>
      <c r="L156" s="164">
        <f>+J156+K156</f>
        <v>234</v>
      </c>
      <c r="M156" s="157">
        <f>+(D156+E156)-(L156)+H156-I156</f>
        <v>56</v>
      </c>
      <c r="N156" s="18">
        <v>56</v>
      </c>
      <c r="O156" s="19" t="s">
        <v>275</v>
      </c>
      <c r="P156" s="19" t="s">
        <v>284</v>
      </c>
      <c r="Q156" s="20">
        <v>46388</v>
      </c>
      <c r="R156" s="21" t="str">
        <f ca="1">IF(Q156=0," ",IFERROR(IF(DATEDIF(TODAY(),Q156,"M")&lt;=5,"ROJO",IF(DATEDIF(TODAY(),Q156,"M")&gt;=12,"VERDE",IF(AND(DATEDIF(TODAY(),Q156,"M")&gt;=6,DATEDIF(TODAY(),Q156,"M")&lt;=11),"AMARILLO"))),S156))</f>
        <v>ROJO</v>
      </c>
      <c r="S156" s="21" t="str">
        <f>IF(Q156=0," ",IF(Q156&lt;=$N$5,"VENCIDO","NO VENCIDO"))</f>
        <v>NO VENCIDO</v>
      </c>
      <c r="T156" s="22"/>
      <c r="U156" s="23"/>
      <c r="V156" s="23"/>
      <c r="W156" s="24"/>
      <c r="X156" s="24"/>
      <c r="Y156" s="147">
        <f>+AT156</f>
        <v>0</v>
      </c>
      <c r="Z156" s="25"/>
      <c r="AA156" s="6"/>
      <c r="AB156" s="146"/>
      <c r="AC156" s="146">
        <v>11</v>
      </c>
      <c r="AD156" s="145">
        <f>+AB156+AC156</f>
        <v>11</v>
      </c>
      <c r="AE156" s="146"/>
      <c r="AF156" s="146"/>
      <c r="AG156" s="146"/>
      <c r="AH156" s="146"/>
      <c r="AI156" s="146"/>
      <c r="AJ156" s="146"/>
      <c r="AK156" s="146"/>
      <c r="AL156" s="146"/>
      <c r="AM156" s="146"/>
      <c r="AN156" s="146"/>
      <c r="AO156" s="123">
        <f>SUM(AD156:AN160)</f>
        <v>11</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56</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+Junio!D162</f>
        <v>60</v>
      </c>
      <c r="E162" s="191"/>
      <c r="F162" s="178">
        <v>26</v>
      </c>
      <c r="G162" s="178"/>
      <c r="H162" s="178"/>
      <c r="I162" s="178"/>
      <c r="J162" s="175">
        <f>+F162+G162</f>
        <v>26</v>
      </c>
      <c r="K162" s="168">
        <f>+AO162</f>
        <v>0</v>
      </c>
      <c r="L162" s="164">
        <f>+J162+K162</f>
        <v>26</v>
      </c>
      <c r="M162" s="157">
        <f>+(D162+E162)-(L162)+H162-I162</f>
        <v>34</v>
      </c>
      <c r="N162" s="18">
        <v>34</v>
      </c>
      <c r="O162" s="19" t="s">
        <v>162</v>
      </c>
      <c r="P162" s="19" t="s">
        <v>285</v>
      </c>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1</v>
      </c>
      <c r="N167" s="33">
        <f>SUM(N162:N166)</f>
        <v>34</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+Junio!D168</f>
        <v>215</v>
      </c>
      <c r="E168" s="191"/>
      <c r="F168" s="178">
        <v>37</v>
      </c>
      <c r="G168" s="178"/>
      <c r="H168" s="178"/>
      <c r="I168" s="178"/>
      <c r="J168" s="175">
        <f>+F168+G168</f>
        <v>37</v>
      </c>
      <c r="K168" s="168">
        <f>+AO168</f>
        <v>0</v>
      </c>
      <c r="L168" s="164">
        <f>+J168+K168</f>
        <v>37</v>
      </c>
      <c r="M168" s="157">
        <f>+(D168+E168)-(L168)+H168-I168</f>
        <v>178</v>
      </c>
      <c r="N168" s="18">
        <v>178</v>
      </c>
      <c r="O168" s="19" t="s">
        <v>244</v>
      </c>
      <c r="P168" s="19" t="s">
        <v>278</v>
      </c>
      <c r="Q168" s="20" t="s">
        <v>245</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178</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+Junio!D174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+Junio!D180</f>
        <v>6</v>
      </c>
      <c r="E180" s="191"/>
      <c r="F180" s="178"/>
      <c r="G180" s="178"/>
      <c r="H180" s="178"/>
      <c r="I180" s="178"/>
      <c r="J180" s="175">
        <f>+F180+G180</f>
        <v>0</v>
      </c>
      <c r="K180" s="168">
        <f>+AO180</f>
        <v>0</v>
      </c>
      <c r="L180" s="164">
        <f>+J180+K180</f>
        <v>0</v>
      </c>
      <c r="M180" s="157">
        <f>+(D180+E180)-(L180)+H180-I180</f>
        <v>6</v>
      </c>
      <c r="N180" s="18">
        <v>6</v>
      </c>
      <c r="O180" s="19" t="s">
        <v>169</v>
      </c>
      <c r="P180" s="19" t="s">
        <v>286</v>
      </c>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+Junio!D186</f>
        <v>8</v>
      </c>
      <c r="E186" s="191"/>
      <c r="F186" s="178"/>
      <c r="G186" s="178"/>
      <c r="H186" s="178"/>
      <c r="I186" s="178"/>
      <c r="J186" s="175">
        <f>+F186+G186</f>
        <v>0</v>
      </c>
      <c r="K186" s="168">
        <f>+AO186</f>
        <v>0</v>
      </c>
      <c r="L186" s="164">
        <f>+J186+K186</f>
        <v>0</v>
      </c>
      <c r="M186" s="157">
        <f>+(D186+E186)-(L186)+H186-I186</f>
        <v>8</v>
      </c>
      <c r="N186" s="18">
        <v>8</v>
      </c>
      <c r="O186" s="19" t="s">
        <v>167</v>
      </c>
      <c r="P186" s="19" t="s">
        <v>287</v>
      </c>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+Junio!D192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+Junio!D198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+Junio!D204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+Junio!D210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+Junio!D216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+Junio!M223</f>
        <v>240</v>
      </c>
      <c r="E223" s="191">
        <v>300</v>
      </c>
      <c r="F223" s="178">
        <v>56</v>
      </c>
      <c r="G223" s="178"/>
      <c r="H223" s="178"/>
      <c r="I223" s="178"/>
      <c r="J223" s="175">
        <f>+F223+G223</f>
        <v>56</v>
      </c>
      <c r="K223" s="168">
        <f>+AO223</f>
        <v>204</v>
      </c>
      <c r="L223" s="164">
        <f>+J223+K223</f>
        <v>260</v>
      </c>
      <c r="M223" s="157">
        <f>+(D223+E223)-(L223)+H223-I223</f>
        <v>280</v>
      </c>
      <c r="N223" s="18">
        <v>280</v>
      </c>
      <c r="O223" s="19" t="s">
        <v>177</v>
      </c>
      <c r="P223" s="19" t="s">
        <v>278</v>
      </c>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100</v>
      </c>
      <c r="AC223" s="146">
        <v>104</v>
      </c>
      <c r="AD223" s="145">
        <f>+AB223+AC223</f>
        <v>204</v>
      </c>
      <c r="AE223" s="130"/>
      <c r="AF223" s="130"/>
      <c r="AG223" s="130"/>
      <c r="AH223" s="130"/>
      <c r="AI223" s="130"/>
      <c r="AJ223" s="130"/>
      <c r="AK223" s="130"/>
      <c r="AL223" s="130"/>
      <c r="AM223" s="130"/>
      <c r="AN223" s="130"/>
      <c r="AO223" s="123">
        <f>SUM(AD223:AN227)</f>
        <v>204</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280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+Junio!M229</f>
        <v>254</v>
      </c>
      <c r="E229" s="191"/>
      <c r="F229" s="178">
        <v>111</v>
      </c>
      <c r="G229" s="178"/>
      <c r="H229" s="178"/>
      <c r="I229" s="178"/>
      <c r="J229" s="175">
        <f>+F229+G229</f>
        <v>111</v>
      </c>
      <c r="K229" s="168">
        <f>+AO229</f>
        <v>0</v>
      </c>
      <c r="L229" s="164">
        <f>+J229+K229</f>
        <v>111</v>
      </c>
      <c r="M229" s="157">
        <f>+(D229+E229)-(L229)+H229-I229</f>
        <v>143</v>
      </c>
      <c r="N229" s="18">
        <v>143</v>
      </c>
      <c r="O229" s="19" t="s">
        <v>246</v>
      </c>
      <c r="P229" s="19" t="s">
        <v>278</v>
      </c>
      <c r="Q229" s="20">
        <v>46844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143</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+Junio!M235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+Junio!M241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+Junio!M247</f>
        <v>33</v>
      </c>
      <c r="E247" s="191"/>
      <c r="F247" s="178">
        <v>33</v>
      </c>
      <c r="G247" s="178"/>
      <c r="H247" s="178"/>
      <c r="I247" s="178"/>
      <c r="J247" s="175">
        <f>+F247+G247</f>
        <v>33</v>
      </c>
      <c r="K247" s="168">
        <f>+AO247</f>
        <v>0</v>
      </c>
      <c r="L247" s="164">
        <f>+J247+K247</f>
        <v>33</v>
      </c>
      <c r="M247" s="157">
        <f>+(D247+E247)-(L247)+H247-I247</f>
        <v>0</v>
      </c>
      <c r="N247" s="18"/>
      <c r="O247" s="20"/>
      <c r="P247" s="20"/>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+Junio!M253</f>
        <v>0</v>
      </c>
      <c r="E253" s="191">
        <v>150</v>
      </c>
      <c r="F253" s="178">
        <v>141</v>
      </c>
      <c r="G253" s="178"/>
      <c r="H253" s="178"/>
      <c r="I253" s="178"/>
      <c r="J253" s="175">
        <f>+F253+G253</f>
        <v>141</v>
      </c>
      <c r="K253" s="168">
        <f>+AO253</f>
        <v>9</v>
      </c>
      <c r="L253" s="164">
        <f>+J253+K253</f>
        <v>150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v>9</v>
      </c>
      <c r="AD253" s="145">
        <f>+AB253+AC253</f>
        <v>9</v>
      </c>
      <c r="AE253" s="146"/>
      <c r="AF253" s="146"/>
      <c r="AG253" s="146"/>
      <c r="AH253" s="146"/>
      <c r="AI253" s="146"/>
      <c r="AJ253" s="146"/>
      <c r="AK253" s="146"/>
      <c r="AL253" s="146"/>
      <c r="AM253" s="146"/>
      <c r="AN253" s="146"/>
      <c r="AO253" s="123">
        <f>SUM(AD253:AN257)</f>
        <v>9</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+Junio!M259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+Junio!M265</f>
        <v>200</v>
      </c>
      <c r="E265" s="191">
        <v>400</v>
      </c>
      <c r="F265" s="178">
        <v>85</v>
      </c>
      <c r="G265" s="178"/>
      <c r="H265" s="178"/>
      <c r="I265" s="178"/>
      <c r="J265" s="175">
        <f>+F265+G265</f>
        <v>85</v>
      </c>
      <c r="K265" s="168">
        <f>+AO265</f>
        <v>325</v>
      </c>
      <c r="L265" s="164">
        <f>+J265+K265</f>
        <v>410</v>
      </c>
      <c r="M265" s="157">
        <f>+(D265+E265)-(L265)+H265-I265</f>
        <v>190</v>
      </c>
      <c r="N265" s="18">
        <v>190</v>
      </c>
      <c r="O265" s="19" t="s">
        <v>186</v>
      </c>
      <c r="P265" s="19" t="s">
        <v>280</v>
      </c>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139</v>
      </c>
      <c r="AC265" s="146">
        <v>186</v>
      </c>
      <c r="AD265" s="145">
        <f>+AB265+AC265</f>
        <v>325</v>
      </c>
      <c r="AE265" s="146"/>
      <c r="AF265" s="146"/>
      <c r="AG265" s="146"/>
      <c r="AH265" s="146"/>
      <c r="AI265" s="146"/>
      <c r="AJ265" s="146"/>
      <c r="AK265" s="146"/>
      <c r="AL265" s="146"/>
      <c r="AM265" s="146"/>
      <c r="AN265" s="146"/>
      <c r="AO265" s="123">
        <f>SUM(AD265:AN269)</f>
        <v>325</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190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+Junio!M271</f>
        <v>274</v>
      </c>
      <c r="E271" s="191"/>
      <c r="F271" s="178">
        <v>96</v>
      </c>
      <c r="G271" s="178"/>
      <c r="H271" s="178"/>
      <c r="I271" s="178"/>
      <c r="J271" s="175">
        <f>+F271+G271</f>
        <v>96</v>
      </c>
      <c r="K271" s="168">
        <f>+AO271</f>
        <v>0</v>
      </c>
      <c r="L271" s="164">
        <f>+J271+K271</f>
        <v>96</v>
      </c>
      <c r="M271" s="157">
        <f>+(D271+E271)-(L271)+H271-I271</f>
        <v>178</v>
      </c>
      <c r="N271" s="18">
        <v>178</v>
      </c>
      <c r="O271" s="19" t="s">
        <v>188</v>
      </c>
      <c r="P271" s="19" t="s">
        <v>282</v>
      </c>
      <c r="Q271" s="20">
        <v>47244</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178</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+Junio!M277</f>
        <v>131</v>
      </c>
      <c r="E277" s="191"/>
      <c r="F277" s="178">
        <v>26</v>
      </c>
      <c r="G277" s="178"/>
      <c r="H277" s="178"/>
      <c r="I277" s="178"/>
      <c r="J277" s="175">
        <f>+F277+G277</f>
        <v>26</v>
      </c>
      <c r="K277" s="168">
        <f>+AO277</f>
        <v>0</v>
      </c>
      <c r="L277" s="164">
        <f>+J277+K277</f>
        <v>26</v>
      </c>
      <c r="M277" s="157">
        <f>+(D277+E277)-(L277)+H277-I277</f>
        <v>105</v>
      </c>
      <c r="N277" s="18">
        <v>105</v>
      </c>
      <c r="O277" s="19" t="s">
        <v>162</v>
      </c>
      <c r="P277" s="19" t="s">
        <v>285</v>
      </c>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1</v>
      </c>
      <c r="N282" s="33">
        <f>SUM(N277:N281)</f>
        <v>105</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+Junio!M283</f>
        <v>8</v>
      </c>
      <c r="E283" s="191"/>
      <c r="F283" s="178"/>
      <c r="G283" s="178"/>
      <c r="H283" s="178"/>
      <c r="I283" s="178"/>
      <c r="J283" s="175">
        <f>+F283+G283</f>
        <v>0</v>
      </c>
      <c r="K283" s="168">
        <f>+AO283</f>
        <v>0</v>
      </c>
      <c r="L283" s="164">
        <f>+J283+K283</f>
        <v>0</v>
      </c>
      <c r="M283" s="157">
        <f>+(D283+E283)-(L283)+H283-I283</f>
        <v>8</v>
      </c>
      <c r="N283" s="18">
        <v>8</v>
      </c>
      <c r="O283" s="19" t="s">
        <v>169</v>
      </c>
      <c r="P283" s="19" t="s">
        <v>278</v>
      </c>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+Junio!M289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+Junio!M296</f>
        <v>1493</v>
      </c>
      <c r="E296" s="191"/>
      <c r="F296" s="178">
        <v>332</v>
      </c>
      <c r="G296" s="178"/>
      <c r="H296" s="178"/>
      <c r="I296" s="178"/>
      <c r="J296" s="175">
        <f>+F296+G296</f>
        <v>332</v>
      </c>
      <c r="K296" s="168">
        <f>+AO296</f>
        <v>0</v>
      </c>
      <c r="L296" s="164">
        <f>+J296+K296</f>
        <v>332</v>
      </c>
      <c r="M296" s="157">
        <f>+(D296+E296)-L296+H296-I296</f>
        <v>1161</v>
      </c>
      <c r="N296" s="18">
        <v>400</v>
      </c>
      <c r="O296" s="19" t="s">
        <v>259</v>
      </c>
      <c r="P296" s="19" t="s">
        <v>289</v>
      </c>
      <c r="Q296" s="20">
        <v>46600</v>
      </c>
      <c r="R296" s="21" t="str">
        <f ca="1">IF(Q296=0," ",IFERROR(IF(DATEDIF(TODAY(),Q296,"M")&lt;=5,"ROJO",IF(DATEDIF(TODAY(),Q296,"M")&gt;=12,"VERDE",IF(AND(DATEDIF(TODAY(),Q296,"M")&gt;=6,DATEDIF(TODAY(),Q296,"M")&lt;=11),"AMARILLO"))),S296))</f>
        <v>AMARILLO</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v>761</v>
      </c>
      <c r="O297" s="19" t="s">
        <v>276</v>
      </c>
      <c r="P297" s="19" t="s">
        <v>289</v>
      </c>
      <c r="Q297" s="20">
        <v>47300</v>
      </c>
      <c r="R297" s="21" t="str">
        <f ca="1">IF(Q297=0," ",IFERROR(IF(DATEDIF(TODAY(),Q297,"M")&lt;=5,"ROJO",IF(DATEDIF(TODAY(),Q297,"M")&gt;=12,"VERDE",IF(AND(DATEDIF(TODAY(),Q297,"M")&gt;=6,DATEDIF(TODAY(),Q297,"M")&lt;=11),"AMARILLO"))),S297))</f>
        <v>VERDE</v>
      </c>
      <c r="S297" s="29" t="str">
        <f t="shared" si="0"/>
        <v>NO VENCIDO</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1161</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+Junio!M303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+Junio!M310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+Junio!M317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+Junio!M324</f>
        <v>536</v>
      </c>
      <c r="E324" s="191">
        <v>500</v>
      </c>
      <c r="F324" s="178">
        <v>1036</v>
      </c>
      <c r="G324" s="178"/>
      <c r="H324" s="178"/>
      <c r="I324" s="178"/>
      <c r="J324" s="175">
        <f>+F324+G324</f>
        <v>1036</v>
      </c>
      <c r="K324" s="168">
        <f>+AO324</f>
        <v>0</v>
      </c>
      <c r="L324" s="164">
        <f>+J324+K324</f>
        <v>1036</v>
      </c>
      <c r="M324" s="157">
        <f>+(D324+E324)-L324+H324-I324</f>
        <v>0</v>
      </c>
      <c r="N324" s="18"/>
      <c r="O324" s="19"/>
      <c r="P324" s="20"/>
      <c r="Q324" s="20"/>
      <c r="R324" s="21" t="str">
        <f ca="1">IF(Q324=0," ",IFERROR(IF(DATEDIF(TODAY(),Q324,"M")&lt;=5,"ROJO",IF(DATEDIF(TODAY(),Q324,"M")&gt;=12,"VERDE",IF(AND(DATEDIF(TODAY(),Q324,"M")&gt;=6,DATEDIF(TODAY(),Q324,"M")&lt;=11),"AMARILLO"))),S324))</f>
        <v xml:space="preserve"> </v>
      </c>
      <c r="S324" s="21" t="str">
        <f>IF(Q324=0," ",IF(Q324&lt;=$N$5,"VENCIDO","NO VENCIDO"))</f>
        <v xml:space="preserve"> </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+Junio!M331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+Junio!M338</f>
        <v>2286</v>
      </c>
      <c r="E338" s="191"/>
      <c r="F338" s="178">
        <v>492</v>
      </c>
      <c r="G338" s="178"/>
      <c r="H338" s="178"/>
      <c r="I338" s="178"/>
      <c r="J338" s="175">
        <f>+F338+G338</f>
        <v>492</v>
      </c>
      <c r="K338" s="168">
        <f>+AO338</f>
        <v>0</v>
      </c>
      <c r="L338" s="164">
        <f>+J338+K338</f>
        <v>492</v>
      </c>
      <c r="M338" s="157">
        <f>+(D338+E338)-L338+H338-I338</f>
        <v>1794</v>
      </c>
      <c r="N338" s="18">
        <v>1794</v>
      </c>
      <c r="O338" s="19" t="s">
        <v>203</v>
      </c>
      <c r="P338" s="19" t="s">
        <v>289</v>
      </c>
      <c r="Q338" s="20">
        <v>47727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1794</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+Junio!M345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+Junio!M352</f>
        <v>2236</v>
      </c>
      <c r="E352" s="191"/>
      <c r="F352" s="178">
        <v>53</v>
      </c>
      <c r="G352" s="178"/>
      <c r="H352" s="178"/>
      <c r="I352" s="178"/>
      <c r="J352" s="175">
        <f>+F352+G352</f>
        <v>53</v>
      </c>
      <c r="K352" s="168">
        <f>+AO352</f>
        <v>0</v>
      </c>
      <c r="L352" s="164">
        <f>+J352+K352</f>
        <v>53</v>
      </c>
      <c r="M352" s="157">
        <f>+(D352+E352)-L352+H352-I352</f>
        <v>2183</v>
      </c>
      <c r="N352" s="18">
        <v>2183</v>
      </c>
      <c r="O352" s="19" t="s">
        <v>267</v>
      </c>
      <c r="P352" s="19" t="s">
        <v>289</v>
      </c>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2183</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+Junio!M359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+Junio!M366</f>
        <v>126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126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+Junio!M367</f>
        <v>27</v>
      </c>
      <c r="E367" s="59"/>
      <c r="F367" s="60"/>
      <c r="G367" s="60"/>
      <c r="H367" s="30"/>
      <c r="I367" s="30"/>
      <c r="J367" s="31">
        <f t="shared" si="3"/>
        <v>0</v>
      </c>
      <c r="K367" s="61">
        <f t="shared" si="4"/>
        <v>0</v>
      </c>
      <c r="L367" s="62">
        <f t="shared" si="5"/>
        <v>0</v>
      </c>
      <c r="M367" s="63">
        <f t="shared" si="6"/>
        <v>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+Junio!M368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+Junio!M369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+Junio!M370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+Junio!M371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+Junio!M372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+Junio!M378</f>
        <v>14</v>
      </c>
      <c r="E378" s="59"/>
      <c r="F378" s="72">
        <v>14</v>
      </c>
      <c r="G378" s="72"/>
      <c r="H378" s="73"/>
      <c r="I378" s="73"/>
      <c r="J378" s="31">
        <f>SUM(F378,G378)</f>
        <v>14</v>
      </c>
      <c r="K378" s="61">
        <f>+AQ378</f>
        <v>0</v>
      </c>
      <c r="L378" s="62">
        <f>+J378+K378</f>
        <v>14</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+Junio!M379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+Junio!M380</f>
        <v>4</v>
      </c>
      <c r="E380" s="59"/>
      <c r="F380" s="72">
        <v>4</v>
      </c>
      <c r="G380" s="72"/>
      <c r="H380" s="73"/>
      <c r="I380" s="73"/>
      <c r="J380" s="31">
        <f>SUM(F380,G380)</f>
        <v>4</v>
      </c>
      <c r="K380" s="61">
        <f>+AQ380</f>
        <v>0</v>
      </c>
      <c r="L380" s="62">
        <f>+J380+K380</f>
        <v>4</v>
      </c>
      <c r="M380" s="63">
        <f>+(D380+E380)-(L380)+H380-I380</f>
        <v>0</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6rCgolzh6CwKqtHqWXash/vd7Ksq8CmYq2NGDpzzLPRBwoVSk/xEarJm4hAT7YXFjmdUHNBUSjvIzx7A9KpNig==" saltValue="IT3297oj7orCYIZVAXdpRQ=="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995" priority="16" stopIfTrue="1" operator="lessThan">
      <formula>0</formula>
    </cfRule>
  </conditionalFormatting>
  <conditionalFormatting sqref="D161">
    <cfRule type="cellIs" dxfId="994" priority="17" stopIfTrue="1" operator="lessThan">
      <formula>0</formula>
    </cfRule>
  </conditionalFormatting>
  <conditionalFormatting sqref="M6:M10">
    <cfRule type="cellIs" dxfId="993" priority="69" stopIfTrue="1" operator="lessThan">
      <formula>0</formula>
    </cfRule>
  </conditionalFormatting>
  <conditionalFormatting sqref="M11">
    <cfRule type="containsText" dxfId="992" priority="225" operator="containsText" text="Falso">
      <formula>NOT(ISERROR(SEARCH("Falso",M11)))</formula>
    </cfRule>
  </conditionalFormatting>
  <conditionalFormatting sqref="M12:M16">
    <cfRule type="cellIs" dxfId="991" priority="67" stopIfTrue="1" operator="lessThan">
      <formula>0</formula>
    </cfRule>
  </conditionalFormatting>
  <conditionalFormatting sqref="M17">
    <cfRule type="containsText" dxfId="990" priority="224" operator="containsText" text="Falso">
      <formula>NOT(ISERROR(SEARCH("Falso",M17)))</formula>
    </cfRule>
  </conditionalFormatting>
  <conditionalFormatting sqref="M18:M22">
    <cfRule type="cellIs" dxfId="989" priority="66" stopIfTrue="1" operator="lessThan">
      <formula>0</formula>
    </cfRule>
  </conditionalFormatting>
  <conditionalFormatting sqref="M23">
    <cfRule type="containsText" dxfId="988" priority="215" operator="containsText" text="Falso">
      <formula>NOT(ISERROR(SEARCH("Falso",M23)))</formula>
    </cfRule>
  </conditionalFormatting>
  <conditionalFormatting sqref="M24:M28">
    <cfRule type="cellIs" dxfId="987" priority="65" stopIfTrue="1" operator="lessThan">
      <formula>0</formula>
    </cfRule>
  </conditionalFormatting>
  <conditionalFormatting sqref="M29">
    <cfRule type="containsText" dxfId="986" priority="214" operator="containsText" text="Falso">
      <formula>NOT(ISERROR(SEARCH("Falso",M29)))</formula>
    </cfRule>
  </conditionalFormatting>
  <conditionalFormatting sqref="M30:M34">
    <cfRule type="cellIs" dxfId="985" priority="64" stopIfTrue="1" operator="lessThan">
      <formula>0</formula>
    </cfRule>
  </conditionalFormatting>
  <conditionalFormatting sqref="M35">
    <cfRule type="containsText" dxfId="984" priority="205" operator="containsText" text="Falso">
      <formula>NOT(ISERROR(SEARCH("Falso",M35)))</formula>
    </cfRule>
  </conditionalFormatting>
  <conditionalFormatting sqref="M36:M40">
    <cfRule type="cellIs" dxfId="983" priority="63" stopIfTrue="1" operator="lessThan">
      <formula>0</formula>
    </cfRule>
  </conditionalFormatting>
  <conditionalFormatting sqref="M41">
    <cfRule type="containsText" dxfId="982" priority="204" operator="containsText" text="Falso">
      <formula>NOT(ISERROR(SEARCH("Falso",M41)))</formula>
    </cfRule>
  </conditionalFormatting>
  <conditionalFormatting sqref="M42:M46">
    <cfRule type="cellIs" dxfId="981" priority="62" stopIfTrue="1" operator="lessThan">
      <formula>0</formula>
    </cfRule>
  </conditionalFormatting>
  <conditionalFormatting sqref="M47">
    <cfRule type="containsText" dxfId="980" priority="195" operator="containsText" text="Falso">
      <formula>NOT(ISERROR(SEARCH("Falso",M47)))</formula>
    </cfRule>
  </conditionalFormatting>
  <conditionalFormatting sqref="M48:M52">
    <cfRule type="cellIs" dxfId="979" priority="61" stopIfTrue="1" operator="lessThan">
      <formula>0</formula>
    </cfRule>
  </conditionalFormatting>
  <conditionalFormatting sqref="M54:M58">
    <cfRule type="cellIs" dxfId="978" priority="60" stopIfTrue="1" operator="lessThan">
      <formula>0</formula>
    </cfRule>
  </conditionalFormatting>
  <conditionalFormatting sqref="M60:M64">
    <cfRule type="cellIs" dxfId="977" priority="59" stopIfTrue="1" operator="lessThan">
      <formula>0</formula>
    </cfRule>
  </conditionalFormatting>
  <conditionalFormatting sqref="M66:M70">
    <cfRule type="cellIs" dxfId="976" priority="58" stopIfTrue="1" operator="lessThan">
      <formula>0</formula>
    </cfRule>
  </conditionalFormatting>
  <conditionalFormatting sqref="M72:M76">
    <cfRule type="cellIs" dxfId="975" priority="57" stopIfTrue="1" operator="lessThan">
      <formula>0</formula>
    </cfRule>
  </conditionalFormatting>
  <conditionalFormatting sqref="M78:M82">
    <cfRule type="cellIs" dxfId="974" priority="56" stopIfTrue="1" operator="lessThan">
      <formula>0</formula>
    </cfRule>
  </conditionalFormatting>
  <conditionalFormatting sqref="M84:M88">
    <cfRule type="cellIs" dxfId="973" priority="55" stopIfTrue="1" operator="lessThan">
      <formula>0</formula>
    </cfRule>
  </conditionalFormatting>
  <conditionalFormatting sqref="M90:M94">
    <cfRule type="cellIs" dxfId="972" priority="54" stopIfTrue="1" operator="lessThan">
      <formula>0</formula>
    </cfRule>
  </conditionalFormatting>
  <conditionalFormatting sqref="M96:M100">
    <cfRule type="cellIs" dxfId="971" priority="53" stopIfTrue="1" operator="lessThan">
      <formula>0</formula>
    </cfRule>
  </conditionalFormatting>
  <conditionalFormatting sqref="M102:M106">
    <cfRule type="cellIs" dxfId="970" priority="52" stopIfTrue="1" operator="lessThan">
      <formula>0</formula>
    </cfRule>
  </conditionalFormatting>
  <conditionalFormatting sqref="M107">
    <cfRule type="containsText" dxfId="969" priority="180" operator="containsText" text="Falso">
      <formula>NOT(ISERROR(SEARCH("Falso",M107)))</formula>
    </cfRule>
  </conditionalFormatting>
  <conditionalFormatting sqref="M108:M112">
    <cfRule type="cellIs" dxfId="968" priority="51" stopIfTrue="1" operator="lessThan">
      <formula>0</formula>
    </cfRule>
  </conditionalFormatting>
  <conditionalFormatting sqref="M114:M118">
    <cfRule type="cellIs" dxfId="967" priority="50" stopIfTrue="1" operator="lessThan">
      <formula>0</formula>
    </cfRule>
  </conditionalFormatting>
  <conditionalFormatting sqref="M120:M124">
    <cfRule type="cellIs" dxfId="966" priority="49" stopIfTrue="1" operator="lessThan">
      <formula>0</formula>
    </cfRule>
  </conditionalFormatting>
  <conditionalFormatting sqref="M126:M130">
    <cfRule type="cellIs" dxfId="965" priority="48" stopIfTrue="1" operator="lessThan">
      <formula>0</formula>
    </cfRule>
  </conditionalFormatting>
  <conditionalFormatting sqref="M132:M136">
    <cfRule type="cellIs" dxfId="964" priority="47" stopIfTrue="1" operator="lessThan">
      <formula>0</formula>
    </cfRule>
  </conditionalFormatting>
  <conditionalFormatting sqref="M138:M142">
    <cfRule type="cellIs" dxfId="963" priority="46" stopIfTrue="1" operator="lessThan">
      <formula>0</formula>
    </cfRule>
  </conditionalFormatting>
  <conditionalFormatting sqref="M144:M148">
    <cfRule type="cellIs" dxfId="962" priority="45" stopIfTrue="1" operator="lessThan">
      <formula>0</formula>
    </cfRule>
  </conditionalFormatting>
  <conditionalFormatting sqref="M150:M154">
    <cfRule type="cellIs" dxfId="961" priority="44" stopIfTrue="1" operator="lessThan">
      <formula>0</formula>
    </cfRule>
  </conditionalFormatting>
  <conditionalFormatting sqref="M155">
    <cfRule type="containsText" dxfId="960" priority="70" operator="containsText" text="Falso">
      <formula>NOT(ISERROR(SEARCH("Falso",M155)))</formula>
    </cfRule>
  </conditionalFormatting>
  <conditionalFormatting sqref="M156:M160">
    <cfRule type="cellIs" dxfId="959" priority="43" stopIfTrue="1" operator="lessThan">
      <formula>0</formula>
    </cfRule>
  </conditionalFormatting>
  <conditionalFormatting sqref="M161">
    <cfRule type="containsText" dxfId="958" priority="71" operator="containsText" text="Falso">
      <formula>NOT(ISERROR(SEARCH("Falso",M161)))</formula>
    </cfRule>
  </conditionalFormatting>
  <conditionalFormatting sqref="M162:M166">
    <cfRule type="cellIs" dxfId="957" priority="42" stopIfTrue="1" operator="lessThan">
      <formula>0</formula>
    </cfRule>
  </conditionalFormatting>
  <conditionalFormatting sqref="M167">
    <cfRule type="containsText" dxfId="956" priority="167" operator="containsText" text="Falso">
      <formula>NOT(ISERROR(SEARCH("Falso",M167)))</formula>
    </cfRule>
  </conditionalFormatting>
  <conditionalFormatting sqref="M168:M172">
    <cfRule type="cellIs" dxfId="955" priority="41" stopIfTrue="1" operator="lessThan">
      <formula>0</formula>
    </cfRule>
  </conditionalFormatting>
  <conditionalFormatting sqref="M173">
    <cfRule type="containsText" dxfId="954" priority="162" operator="containsText" text="Falso">
      <formula>NOT(ISERROR(SEARCH("Falso",M173)))</formula>
    </cfRule>
  </conditionalFormatting>
  <conditionalFormatting sqref="M174:M178">
    <cfRule type="cellIs" dxfId="953" priority="40" stopIfTrue="1" operator="lessThan">
      <formula>0</formula>
    </cfRule>
  </conditionalFormatting>
  <conditionalFormatting sqref="M179">
    <cfRule type="containsText" dxfId="952" priority="157" operator="containsText" text="Falso">
      <formula>NOT(ISERROR(SEARCH("Falso",M179)))</formula>
    </cfRule>
  </conditionalFormatting>
  <conditionalFormatting sqref="M180:M184">
    <cfRule type="cellIs" dxfId="951" priority="39" stopIfTrue="1" operator="lessThan">
      <formula>0</formula>
    </cfRule>
  </conditionalFormatting>
  <conditionalFormatting sqref="M185">
    <cfRule type="containsText" dxfId="950" priority="152" operator="containsText" text="Falso">
      <formula>NOT(ISERROR(SEARCH("Falso",M185)))</formula>
    </cfRule>
  </conditionalFormatting>
  <conditionalFormatting sqref="M186:M190">
    <cfRule type="cellIs" dxfId="949" priority="38" stopIfTrue="1" operator="lessThan">
      <formula>0</formula>
    </cfRule>
  </conditionalFormatting>
  <conditionalFormatting sqref="M192:M196">
    <cfRule type="cellIs" dxfId="948" priority="37" stopIfTrue="1" operator="lessThan">
      <formula>0</formula>
    </cfRule>
  </conditionalFormatting>
  <conditionalFormatting sqref="M198:M202">
    <cfRule type="cellIs" dxfId="947" priority="36" stopIfTrue="1" operator="lessThan">
      <formula>0</formula>
    </cfRule>
  </conditionalFormatting>
  <conditionalFormatting sqref="M204:M208">
    <cfRule type="cellIs" dxfId="946" priority="35" stopIfTrue="1" operator="lessThan">
      <formula>0</formula>
    </cfRule>
  </conditionalFormatting>
  <conditionalFormatting sqref="M210:M214">
    <cfRule type="cellIs" dxfId="945" priority="34" stopIfTrue="1" operator="lessThan">
      <formula>0</formula>
    </cfRule>
  </conditionalFormatting>
  <conditionalFormatting sqref="M216:M220">
    <cfRule type="cellIs" dxfId="944" priority="33" stopIfTrue="1" operator="lessThan">
      <formula>0</formula>
    </cfRule>
  </conditionalFormatting>
  <conditionalFormatting sqref="M223:M227">
    <cfRule type="cellIs" dxfId="943" priority="32" stopIfTrue="1" operator="lessThan">
      <formula>0</formula>
    </cfRule>
  </conditionalFormatting>
  <conditionalFormatting sqref="M228">
    <cfRule type="containsText" dxfId="942" priority="141" operator="containsText" text="Falso">
      <formula>NOT(ISERROR(SEARCH("Falso",M228)))</formula>
    </cfRule>
  </conditionalFormatting>
  <conditionalFormatting sqref="M229:M233">
    <cfRule type="cellIs" dxfId="941" priority="31" stopIfTrue="1" operator="lessThan">
      <formula>0</formula>
    </cfRule>
  </conditionalFormatting>
  <conditionalFormatting sqref="M235:M239">
    <cfRule type="cellIs" dxfId="940" priority="30" stopIfTrue="1" operator="lessThan">
      <formula>0</formula>
    </cfRule>
  </conditionalFormatting>
  <conditionalFormatting sqref="M241:M245">
    <cfRule type="cellIs" dxfId="939" priority="29" stopIfTrue="1" operator="lessThan">
      <formula>0</formula>
    </cfRule>
  </conditionalFormatting>
  <conditionalFormatting sqref="M247:M251">
    <cfRule type="cellIs" dxfId="938" priority="28" stopIfTrue="1" operator="lessThan">
      <formula>0</formula>
    </cfRule>
  </conditionalFormatting>
  <conditionalFormatting sqref="M252">
    <cfRule type="containsText" dxfId="937" priority="131" operator="containsText" text="Falso">
      <formula>NOT(ISERROR(SEARCH("Falso",M252)))</formula>
    </cfRule>
  </conditionalFormatting>
  <conditionalFormatting sqref="M253:M257">
    <cfRule type="cellIs" dxfId="936" priority="27" stopIfTrue="1" operator="lessThan">
      <formula>0</formula>
    </cfRule>
  </conditionalFormatting>
  <conditionalFormatting sqref="M258">
    <cfRule type="containsText" dxfId="935" priority="126" operator="containsText" text="Falso">
      <formula>NOT(ISERROR(SEARCH("Falso",M258)))</formula>
    </cfRule>
  </conditionalFormatting>
  <conditionalFormatting sqref="M259:M263">
    <cfRule type="cellIs" dxfId="934" priority="26" stopIfTrue="1" operator="lessThan">
      <formula>0</formula>
    </cfRule>
  </conditionalFormatting>
  <conditionalFormatting sqref="M265:M269">
    <cfRule type="cellIs" dxfId="933" priority="25" stopIfTrue="1" operator="lessThan">
      <formula>0</formula>
    </cfRule>
  </conditionalFormatting>
  <conditionalFormatting sqref="M271:M275">
    <cfRule type="cellIs" dxfId="932" priority="24" stopIfTrue="1" operator="lessThan">
      <formula>0</formula>
    </cfRule>
  </conditionalFormatting>
  <conditionalFormatting sqref="M277:M281">
    <cfRule type="cellIs" dxfId="931" priority="23" stopIfTrue="1" operator="lessThan">
      <formula>0</formula>
    </cfRule>
  </conditionalFormatting>
  <conditionalFormatting sqref="M283:M287">
    <cfRule type="cellIs" dxfId="930" priority="22" stopIfTrue="1" operator="lessThan">
      <formula>0</formula>
    </cfRule>
  </conditionalFormatting>
  <conditionalFormatting sqref="M289:M293">
    <cfRule type="cellIs" dxfId="929" priority="21" stopIfTrue="1" operator="lessThan">
      <formula>0</formula>
    </cfRule>
  </conditionalFormatting>
  <conditionalFormatting sqref="M296:M301">
    <cfRule type="cellIs" dxfId="928" priority="15" stopIfTrue="1" operator="lessThan">
      <formula>0</formula>
    </cfRule>
  </conditionalFormatting>
  <conditionalFormatting sqref="M302">
    <cfRule type="containsText" dxfId="927" priority="14" operator="containsText" text="Falso">
      <formula>NOT(ISERROR(SEARCH("Falso",M302)))</formula>
    </cfRule>
  </conditionalFormatting>
  <conditionalFormatting sqref="M303:M308">
    <cfRule type="cellIs" dxfId="926" priority="9" stopIfTrue="1" operator="lessThan">
      <formula>0</formula>
    </cfRule>
  </conditionalFormatting>
  <conditionalFormatting sqref="M310:M315">
    <cfRule type="cellIs" dxfId="925" priority="8" stopIfTrue="1" operator="lessThan">
      <formula>0</formula>
    </cfRule>
  </conditionalFormatting>
  <conditionalFormatting sqref="M317:M322">
    <cfRule type="cellIs" dxfId="924" priority="7" stopIfTrue="1" operator="lessThan">
      <formula>0</formula>
    </cfRule>
  </conditionalFormatting>
  <conditionalFormatting sqref="M324:M329">
    <cfRule type="cellIs" dxfId="923" priority="6" stopIfTrue="1" operator="lessThan">
      <formula>0</formula>
    </cfRule>
  </conditionalFormatting>
  <conditionalFormatting sqref="M331:M336">
    <cfRule type="cellIs" dxfId="922" priority="5" stopIfTrue="1" operator="lessThan">
      <formula>0</formula>
    </cfRule>
  </conditionalFormatting>
  <conditionalFormatting sqref="M338:M343">
    <cfRule type="cellIs" dxfId="921" priority="4" stopIfTrue="1" operator="lessThan">
      <formula>0</formula>
    </cfRule>
  </conditionalFormatting>
  <conditionalFormatting sqref="M345:M350">
    <cfRule type="cellIs" dxfId="920" priority="3" stopIfTrue="1" operator="lessThan">
      <formula>0</formula>
    </cfRule>
  </conditionalFormatting>
  <conditionalFormatting sqref="M352:M357">
    <cfRule type="cellIs" dxfId="919" priority="2" stopIfTrue="1" operator="lessThan">
      <formula>0</formula>
    </cfRule>
  </conditionalFormatting>
  <conditionalFormatting sqref="M358">
    <cfRule type="containsText" dxfId="918" priority="10" operator="containsText" text="Falso">
      <formula>NOT(ISERROR(SEARCH("Falso",M358)))</formula>
    </cfRule>
  </conditionalFormatting>
  <conditionalFormatting sqref="M359:M364">
    <cfRule type="cellIs" dxfId="917" priority="1" stopIfTrue="1" operator="lessThan">
      <formula>0</formula>
    </cfRule>
  </conditionalFormatting>
  <conditionalFormatting sqref="M365">
    <cfRule type="containsText" dxfId="916" priority="80" operator="containsText" text="Falso">
      <formula>NOT(ISERROR(SEARCH("Falso",M365)))</formula>
    </cfRule>
  </conditionalFormatting>
  <conditionalFormatting sqref="M366:M372">
    <cfRule type="cellIs" dxfId="915" priority="230" stopIfTrue="1" operator="lessThan">
      <formula>0</formula>
    </cfRule>
  </conditionalFormatting>
  <conditionalFormatting sqref="M378:M380">
    <cfRule type="cellIs" dxfId="914" priority="18" stopIfTrue="1" operator="lessThan">
      <formula>0</formula>
    </cfRule>
  </conditionalFormatting>
  <conditionalFormatting sqref="R6:R10">
    <cfRule type="containsText" dxfId="913" priority="228" stopIfTrue="1" operator="containsText" text="AMARILLO">
      <formula>NOT(ISERROR(SEARCH("AMARILLO",R6)))</formula>
    </cfRule>
    <cfRule type="containsText" dxfId="912" priority="227" operator="containsText" text="VERDE">
      <formula>NOT(ISERROR(SEARCH("VERDE",R6)))</formula>
    </cfRule>
    <cfRule type="containsText" dxfId="911" priority="226" operator="containsText" text="VENCIDO">
      <formula>NOT(ISERROR(SEARCH("VENCIDO",R6)))</formula>
    </cfRule>
    <cfRule type="containsText" dxfId="910" priority="229" operator="containsText" text="ROJO">
      <formula>NOT(ISERROR(SEARCH("ROJO",R6)))</formula>
    </cfRule>
  </conditionalFormatting>
  <conditionalFormatting sqref="R12:R16">
    <cfRule type="containsText" dxfId="909" priority="220" operator="containsText" text="VENCIDO">
      <formula>NOT(ISERROR(SEARCH("VENCIDO",R12)))</formula>
    </cfRule>
    <cfRule type="containsText" dxfId="908" priority="223" operator="containsText" text="ROJO">
      <formula>NOT(ISERROR(SEARCH("ROJO",R12)))</formula>
    </cfRule>
    <cfRule type="containsText" dxfId="907" priority="222" stopIfTrue="1" operator="containsText" text="AMARILLO">
      <formula>NOT(ISERROR(SEARCH("AMARILLO",R12)))</formula>
    </cfRule>
    <cfRule type="containsText" dxfId="906" priority="221" operator="containsText" text="VERDE">
      <formula>NOT(ISERROR(SEARCH("VERDE",R12)))</formula>
    </cfRule>
  </conditionalFormatting>
  <conditionalFormatting sqref="R18:R22">
    <cfRule type="containsText" dxfId="905" priority="218" stopIfTrue="1" operator="containsText" text="AMARILLO">
      <formula>NOT(ISERROR(SEARCH("AMARILLO",R18)))</formula>
    </cfRule>
    <cfRule type="containsText" dxfId="904" priority="217" operator="containsText" text="VERDE">
      <formula>NOT(ISERROR(SEARCH("VERDE",R18)))</formula>
    </cfRule>
    <cfRule type="containsText" dxfId="903" priority="216" operator="containsText" text="VENCIDO">
      <formula>NOT(ISERROR(SEARCH("VENCIDO",R18)))</formula>
    </cfRule>
    <cfRule type="containsText" dxfId="902" priority="219" operator="containsText" text="ROJO">
      <formula>NOT(ISERROR(SEARCH("ROJO",R18)))</formula>
    </cfRule>
  </conditionalFormatting>
  <conditionalFormatting sqref="R24:R28">
    <cfRule type="containsText" dxfId="901" priority="213" operator="containsText" text="ROJO">
      <formula>NOT(ISERROR(SEARCH("ROJO",R24)))</formula>
    </cfRule>
    <cfRule type="containsText" dxfId="900" priority="212" stopIfTrue="1" operator="containsText" text="AMARILLO">
      <formula>NOT(ISERROR(SEARCH("AMARILLO",R24)))</formula>
    </cfRule>
    <cfRule type="containsText" dxfId="899" priority="211" operator="containsText" text="VERDE">
      <formula>NOT(ISERROR(SEARCH("VERDE",R24)))</formula>
    </cfRule>
    <cfRule type="containsText" dxfId="898" priority="210" operator="containsText" text="VENCIDO">
      <formula>NOT(ISERROR(SEARCH("VENCIDO",R24)))</formula>
    </cfRule>
  </conditionalFormatting>
  <conditionalFormatting sqref="R30:R34">
    <cfRule type="containsText" dxfId="897" priority="209" operator="containsText" text="ROJO">
      <formula>NOT(ISERROR(SEARCH("ROJO",R30)))</formula>
    </cfRule>
    <cfRule type="containsText" dxfId="896" priority="208" stopIfTrue="1" operator="containsText" text="AMARILLO">
      <formula>NOT(ISERROR(SEARCH("AMARILLO",R30)))</formula>
    </cfRule>
    <cfRule type="containsText" dxfId="895" priority="207" operator="containsText" text="VERDE">
      <formula>NOT(ISERROR(SEARCH("VERDE",R30)))</formula>
    </cfRule>
    <cfRule type="containsText" dxfId="894" priority="206" operator="containsText" text="VENCIDO">
      <formula>NOT(ISERROR(SEARCH("VENCIDO",R30)))</formula>
    </cfRule>
  </conditionalFormatting>
  <conditionalFormatting sqref="R36:R40">
    <cfRule type="containsText" dxfId="893" priority="203" operator="containsText" text="ROJO">
      <formula>NOT(ISERROR(SEARCH("ROJO",R36)))</formula>
    </cfRule>
    <cfRule type="containsText" dxfId="892" priority="202" stopIfTrue="1" operator="containsText" text="AMARILLO">
      <formula>NOT(ISERROR(SEARCH("AMARILLO",R36)))</formula>
    </cfRule>
    <cfRule type="containsText" dxfId="891" priority="201" operator="containsText" text="VERDE">
      <formula>NOT(ISERROR(SEARCH("VERDE",R36)))</formula>
    </cfRule>
    <cfRule type="containsText" dxfId="890" priority="200" operator="containsText" text="VENCIDO">
      <formula>NOT(ISERROR(SEARCH("VENCIDO",R36)))</formula>
    </cfRule>
  </conditionalFormatting>
  <conditionalFormatting sqref="R42:R46">
    <cfRule type="containsText" dxfId="889" priority="199" operator="containsText" text="ROJO">
      <formula>NOT(ISERROR(SEARCH("ROJO",R42)))</formula>
    </cfRule>
    <cfRule type="containsText" dxfId="888" priority="197" operator="containsText" text="VERDE">
      <formula>NOT(ISERROR(SEARCH("VERDE",R42)))</formula>
    </cfRule>
    <cfRule type="containsText" dxfId="887" priority="196" operator="containsText" text="VENCIDO">
      <formula>NOT(ISERROR(SEARCH("VENCIDO",R42)))</formula>
    </cfRule>
    <cfRule type="containsText" dxfId="886" priority="198" stopIfTrue="1" operator="containsText" text="AMARILLO">
      <formula>NOT(ISERROR(SEARCH("AMARILLO",R42)))</formula>
    </cfRule>
  </conditionalFormatting>
  <conditionalFormatting sqref="R102:R106">
    <cfRule type="containsText" dxfId="885" priority="184" operator="containsText" text="ROJO">
      <formula>NOT(ISERROR(SEARCH("ROJO",R102)))</formula>
    </cfRule>
    <cfRule type="containsText" dxfId="884" priority="183" stopIfTrue="1" operator="containsText" text="AMARILLO">
      <formula>NOT(ISERROR(SEARCH("AMARILLO",R102)))</formula>
    </cfRule>
    <cfRule type="containsText" dxfId="883" priority="182" operator="containsText" text="VERDE">
      <formula>NOT(ISERROR(SEARCH("VERDE",R102)))</formula>
    </cfRule>
    <cfRule type="containsText" dxfId="882" priority="181" operator="containsText" text="VENCIDO">
      <formula>NOT(ISERROR(SEARCH("VENCIDO",R102)))</formula>
    </cfRule>
  </conditionalFormatting>
  <conditionalFormatting sqref="R150:R154">
    <cfRule type="containsText" dxfId="881" priority="177" operator="containsText" text="VERDE">
      <formula>NOT(ISERROR(SEARCH("VERDE",R150)))</formula>
    </cfRule>
    <cfRule type="containsText" dxfId="880" priority="178" stopIfTrue="1" operator="containsText" text="AMARILLO">
      <formula>NOT(ISERROR(SEARCH("AMARILLO",R150)))</formula>
    </cfRule>
    <cfRule type="containsText" dxfId="879" priority="179" operator="containsText" text="ROJO">
      <formula>NOT(ISERROR(SEARCH("ROJO",R150)))</formula>
    </cfRule>
    <cfRule type="containsText" dxfId="878" priority="176" operator="containsText" text="VENCIDO">
      <formula>NOT(ISERROR(SEARCH("VENCIDO",R150)))</formula>
    </cfRule>
  </conditionalFormatting>
  <conditionalFormatting sqref="R156:R160">
    <cfRule type="containsText" dxfId="877" priority="175" operator="containsText" text="ROJO">
      <formula>NOT(ISERROR(SEARCH("ROJO",R156)))</formula>
    </cfRule>
    <cfRule type="containsText" dxfId="876" priority="174" stopIfTrue="1" operator="containsText" text="AMARILLO">
      <formula>NOT(ISERROR(SEARCH("AMARILLO",R156)))</formula>
    </cfRule>
    <cfRule type="containsText" dxfId="875" priority="173" operator="containsText" text="VERDE">
      <formula>NOT(ISERROR(SEARCH("VERDE",R156)))</formula>
    </cfRule>
    <cfRule type="containsText" dxfId="874" priority="172" operator="containsText" text="VENCIDO">
      <formula>NOT(ISERROR(SEARCH("VENCIDO",R156)))</formula>
    </cfRule>
  </conditionalFormatting>
  <conditionalFormatting sqref="R162:R166">
    <cfRule type="containsText" dxfId="873" priority="171" operator="containsText" text="ROJO">
      <formula>NOT(ISERROR(SEARCH("ROJO",R162)))</formula>
    </cfRule>
    <cfRule type="containsText" dxfId="872" priority="170" stopIfTrue="1" operator="containsText" text="AMARILLO">
      <formula>NOT(ISERROR(SEARCH("AMARILLO",R162)))</formula>
    </cfRule>
    <cfRule type="containsText" dxfId="871" priority="168" operator="containsText" text="VENCIDO">
      <formula>NOT(ISERROR(SEARCH("VENCIDO",R162)))</formula>
    </cfRule>
    <cfRule type="containsText" dxfId="870" priority="169" operator="containsText" text="VERDE">
      <formula>NOT(ISERROR(SEARCH("VERDE",R162)))</formula>
    </cfRule>
  </conditionalFormatting>
  <conditionalFormatting sqref="R168:R172">
    <cfRule type="containsText" dxfId="869" priority="166" operator="containsText" text="ROJO">
      <formula>NOT(ISERROR(SEARCH("ROJO",R168)))</formula>
    </cfRule>
    <cfRule type="containsText" dxfId="868" priority="165" stopIfTrue="1" operator="containsText" text="AMARILLO">
      <formula>NOT(ISERROR(SEARCH("AMARILLO",R168)))</formula>
    </cfRule>
    <cfRule type="containsText" dxfId="867" priority="164" operator="containsText" text="VERDE">
      <formula>NOT(ISERROR(SEARCH("VERDE",R168)))</formula>
    </cfRule>
    <cfRule type="containsText" dxfId="866" priority="163" operator="containsText" text="VENCIDO">
      <formula>NOT(ISERROR(SEARCH("VENCIDO",R168)))</formula>
    </cfRule>
  </conditionalFormatting>
  <conditionalFormatting sqref="R174:R178">
    <cfRule type="containsText" dxfId="865" priority="159" operator="containsText" text="VERDE">
      <formula>NOT(ISERROR(SEARCH("VERDE",R174)))</formula>
    </cfRule>
    <cfRule type="containsText" dxfId="864" priority="160" stopIfTrue="1" operator="containsText" text="AMARILLO">
      <formula>NOT(ISERROR(SEARCH("AMARILLO",R174)))</formula>
    </cfRule>
    <cfRule type="containsText" dxfId="863" priority="161" operator="containsText" text="ROJO">
      <formula>NOT(ISERROR(SEARCH("ROJO",R174)))</formula>
    </cfRule>
    <cfRule type="containsText" dxfId="862" priority="158" operator="containsText" text="VENCIDO">
      <formula>NOT(ISERROR(SEARCH("VENCIDO",R174)))</formula>
    </cfRule>
  </conditionalFormatting>
  <conditionalFormatting sqref="R180:R184">
    <cfRule type="containsText" dxfId="861" priority="154" operator="containsText" text="VERDE">
      <formula>NOT(ISERROR(SEARCH("VERDE",R180)))</formula>
    </cfRule>
    <cfRule type="containsText" dxfId="860" priority="153" operator="containsText" text="VENCIDO">
      <formula>NOT(ISERROR(SEARCH("VENCIDO",R180)))</formula>
    </cfRule>
    <cfRule type="containsText" dxfId="859" priority="155" stopIfTrue="1" operator="containsText" text="AMARILLO">
      <formula>NOT(ISERROR(SEARCH("AMARILLO",R180)))</formula>
    </cfRule>
    <cfRule type="containsText" dxfId="858" priority="156" operator="containsText" text="ROJO">
      <formula>NOT(ISERROR(SEARCH("ROJO",R180)))</formula>
    </cfRule>
  </conditionalFormatting>
  <conditionalFormatting sqref="R223:R227">
    <cfRule type="containsText" dxfId="857" priority="140" operator="containsText" text="ROJO">
      <formula>NOT(ISERROR(SEARCH("ROJO",R223)))</formula>
    </cfRule>
    <cfRule type="containsText" dxfId="856" priority="139" stopIfTrue="1" operator="containsText" text="AMARILLO">
      <formula>NOT(ISERROR(SEARCH("AMARILLO",R223)))</formula>
    </cfRule>
    <cfRule type="containsText" dxfId="855" priority="138" operator="containsText" text="VERDE">
      <formula>NOT(ISERROR(SEARCH("VERDE",R223)))</formula>
    </cfRule>
    <cfRule type="containsText" dxfId="854" priority="137" operator="containsText" text="VENCIDO">
      <formula>NOT(ISERROR(SEARCH("VENCIDO",R223)))</formula>
    </cfRule>
  </conditionalFormatting>
  <conditionalFormatting sqref="R247:R251">
    <cfRule type="containsText" dxfId="853" priority="128" operator="containsText" text="VERDE">
      <formula>NOT(ISERROR(SEARCH("VERDE",R247)))</formula>
    </cfRule>
    <cfRule type="containsText" dxfId="852" priority="127" operator="containsText" text="VENCIDO">
      <formula>NOT(ISERROR(SEARCH("VENCIDO",R247)))</formula>
    </cfRule>
    <cfRule type="containsText" dxfId="851" priority="130" operator="containsText" text="ROJO">
      <formula>NOT(ISERROR(SEARCH("ROJO",R247)))</formula>
    </cfRule>
    <cfRule type="containsText" dxfId="850" priority="129" stopIfTrue="1" operator="containsText" text="AMARILLO">
      <formula>NOT(ISERROR(SEARCH("AMARILLO",R247)))</formula>
    </cfRule>
  </conditionalFormatting>
  <conditionalFormatting sqref="R253:R257">
    <cfRule type="containsText" dxfId="849" priority="124" stopIfTrue="1" operator="containsText" text="AMARILLO">
      <formula>NOT(ISERROR(SEARCH("AMARILLO",R253)))</formula>
    </cfRule>
    <cfRule type="containsText" dxfId="848" priority="125" operator="containsText" text="ROJO">
      <formula>NOT(ISERROR(SEARCH("ROJO",R253)))</formula>
    </cfRule>
    <cfRule type="containsText" dxfId="847" priority="122" operator="containsText" text="VENCIDO">
      <formula>NOT(ISERROR(SEARCH("VENCIDO",R253)))</formula>
    </cfRule>
    <cfRule type="containsText" dxfId="846" priority="123" operator="containsText" text="VERDE">
      <formula>NOT(ISERROR(SEARCH("VERDE",R253)))</formula>
    </cfRule>
  </conditionalFormatting>
  <conditionalFormatting sqref="R296:R301">
    <cfRule type="containsText" dxfId="845" priority="106" operator="containsText" text="VENCIDO">
      <formula>NOT(ISERROR(SEARCH("VENCIDO",R296)))</formula>
    </cfRule>
    <cfRule type="containsText" dxfId="844" priority="108" stopIfTrue="1" operator="containsText" text="AMARILLO">
      <formula>NOT(ISERROR(SEARCH("AMARILLO",R296)))</formula>
    </cfRule>
    <cfRule type="containsText" dxfId="843" priority="109" operator="containsText" text="ROJO">
      <formula>NOT(ISERROR(SEARCH("ROJO",R296)))</formula>
    </cfRule>
    <cfRule type="containsText" dxfId="842" priority="107" operator="containsText" text="VERDE">
      <formula>NOT(ISERROR(SEARCH("VERDE",R296)))</formula>
    </cfRule>
  </conditionalFormatting>
  <conditionalFormatting sqref="R352:R357">
    <cfRule type="containsText" dxfId="841" priority="84" stopIfTrue="1" operator="containsText" text="AMARILLO">
      <formula>NOT(ISERROR(SEARCH("AMARILLO",R352)))</formula>
    </cfRule>
    <cfRule type="containsText" dxfId="840" priority="85" operator="containsText" text="ROJO">
      <formula>NOT(ISERROR(SEARCH("ROJO",R352)))</formula>
    </cfRule>
    <cfRule type="containsText" dxfId="839" priority="82" operator="containsText" text="VENCIDO">
      <formula>NOT(ISERROR(SEARCH("VENCIDO",R352)))</formula>
    </cfRule>
    <cfRule type="containsText" dxfId="838" priority="83" operator="containsText" text="VERDE">
      <formula>NOT(ISERROR(SEARCH("VERDE",R352)))</formula>
    </cfRule>
  </conditionalFormatting>
  <conditionalFormatting sqref="R359:R364">
    <cfRule type="containsText" dxfId="837" priority="78" stopIfTrue="1" operator="containsText" text="AMARILLO">
      <formula>NOT(ISERROR(SEARCH("AMARILLO",R359)))</formula>
    </cfRule>
    <cfRule type="containsText" dxfId="836" priority="77" operator="containsText" text="VERDE">
      <formula>NOT(ISERROR(SEARCH("VERDE",R359)))</formula>
    </cfRule>
    <cfRule type="containsText" dxfId="835" priority="76" operator="containsText" text="VENCIDO">
      <formula>NOT(ISERROR(SEARCH("VENCIDO",R359)))</formula>
    </cfRule>
    <cfRule type="containsText" dxfId="834" priority="79" operator="containsText" text="ROJO">
      <formula>NOT(ISERROR(SEARCH("ROJO",R359)))</formula>
    </cfRule>
  </conditionalFormatting>
  <conditionalFormatting sqref="R366:R372">
    <cfRule type="containsText" dxfId="833" priority="72" operator="containsText" text="VENCIDO">
      <formula>NOT(ISERROR(SEARCH("VENCIDO",R366)))</formula>
    </cfRule>
    <cfRule type="containsText" dxfId="832" priority="74" stopIfTrue="1" operator="containsText" text="AMARILLO">
      <formula>NOT(ISERROR(SEARCH("AMARILLO",R366)))</formula>
    </cfRule>
    <cfRule type="containsText" dxfId="831" priority="73" operator="containsText" text="VERDE">
      <formula>NOT(ISERROR(SEARCH("VERDE",R366)))</formula>
    </cfRule>
    <cfRule type="containsText" dxfId="830"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700-000000000000}">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A319" zoomScale="76" zoomScaleNormal="76" workbookViewId="0">
      <selection activeCell="O12" sqref="O1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+Julio!M6</f>
        <v>280</v>
      </c>
      <c r="E6" s="191">
        <v>560</v>
      </c>
      <c r="F6" s="178">
        <v>32</v>
      </c>
      <c r="G6" s="178"/>
      <c r="H6" s="178"/>
      <c r="I6" s="178"/>
      <c r="J6" s="175">
        <f>+F6+G6</f>
        <v>32</v>
      </c>
      <c r="K6" s="168">
        <f>+AO6</f>
        <v>238</v>
      </c>
      <c r="L6" s="164">
        <f>+J6+K6</f>
        <v>270</v>
      </c>
      <c r="M6" s="157">
        <f>+(D6+E6)-(L6)+H6-I6</f>
        <v>570</v>
      </c>
      <c r="N6" s="18">
        <v>570</v>
      </c>
      <c r="O6" s="19" t="s">
        <v>291</v>
      </c>
      <c r="P6" s="19" t="s">
        <v>278</v>
      </c>
      <c r="Q6" s="20" t="s">
        <v>292</v>
      </c>
      <c r="R6" s="21" t="str">
        <f ca="1">IF(Q6=0," ",IFERROR(IF(DATEDIF(TODAY(),Q6,"M")&lt;=5,"ROJO",IF(DATEDIF(TODAY(),Q6,"M")&gt;=12,"VERDE",IF(AND(DATEDIF(TODAY(),Q6,"M")&gt;=6,DATEDIF(TODAY(),Q6,"M")&lt;=11),"AMARILLO"))),S6))</f>
        <v>NO VENCIDO</v>
      </c>
      <c r="S6" s="21" t="str">
        <f>IF(Q6=0," ",IF(Q6&lt;=$N$5,"VENCIDO","NO VENCIDO"))</f>
        <v>NO VENCIDO</v>
      </c>
      <c r="T6" s="22"/>
      <c r="U6" s="23"/>
      <c r="V6" s="23"/>
      <c r="W6" s="24"/>
      <c r="X6" s="24"/>
      <c r="Y6" s="147">
        <f>+AT6</f>
        <v>0</v>
      </c>
      <c r="Z6" s="25"/>
      <c r="AA6" s="6"/>
      <c r="AB6" s="146">
        <v>119</v>
      </c>
      <c r="AC6" s="146">
        <v>119</v>
      </c>
      <c r="AD6" s="145">
        <f>+AB6+AC6</f>
        <v>238</v>
      </c>
      <c r="AE6" s="130"/>
      <c r="AF6" s="130"/>
      <c r="AG6" s="130"/>
      <c r="AH6" s="130"/>
      <c r="AI6" s="130"/>
      <c r="AJ6" s="130"/>
      <c r="AK6" s="130"/>
      <c r="AL6" s="130"/>
      <c r="AM6" s="130"/>
      <c r="AN6" s="130"/>
      <c r="AO6" s="123">
        <f>SUM(AD6:AN10)</f>
        <v>238</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570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+Julio!M12</f>
        <v>137</v>
      </c>
      <c r="E12" s="191"/>
      <c r="F12" s="178">
        <v>30</v>
      </c>
      <c r="G12" s="178"/>
      <c r="H12" s="178"/>
      <c r="I12" s="178"/>
      <c r="J12" s="175">
        <f>+F12+G12</f>
        <v>30</v>
      </c>
      <c r="K12" s="168">
        <f>+AO12</f>
        <v>0</v>
      </c>
      <c r="L12" s="164">
        <f>+J12+K12</f>
        <v>30</v>
      </c>
      <c r="M12" s="157">
        <f>+(D12+E12)-(L12)+H12-I12</f>
        <v>107</v>
      </c>
      <c r="N12" s="18">
        <v>107</v>
      </c>
      <c r="O12" s="19" t="s">
        <v>252</v>
      </c>
      <c r="P12" s="19" t="s">
        <v>278</v>
      </c>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107</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+Julio!M18</f>
        <v>110</v>
      </c>
      <c r="E18" s="191"/>
      <c r="F18" s="178">
        <v>6</v>
      </c>
      <c r="G18" s="178"/>
      <c r="H18" s="178"/>
      <c r="I18" s="178"/>
      <c r="J18" s="175">
        <f>+F18+G18</f>
        <v>6</v>
      </c>
      <c r="K18" s="168">
        <f>+AO18</f>
        <v>0</v>
      </c>
      <c r="L18" s="164">
        <f>+J18+K18</f>
        <v>6</v>
      </c>
      <c r="M18" s="157">
        <f>+(D18+E18)-(L18)+H18-I18</f>
        <v>104</v>
      </c>
      <c r="N18" s="18">
        <v>104</v>
      </c>
      <c r="O18" s="19" t="s">
        <v>117</v>
      </c>
      <c r="P18" s="19" t="s">
        <v>278</v>
      </c>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104</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+Julio!M24</f>
        <v>172</v>
      </c>
      <c r="E24" s="191">
        <v>800</v>
      </c>
      <c r="F24" s="178">
        <v>240</v>
      </c>
      <c r="G24" s="178"/>
      <c r="H24" s="178"/>
      <c r="I24" s="178"/>
      <c r="J24" s="175">
        <f>+F24+G24</f>
        <v>240</v>
      </c>
      <c r="K24" s="168">
        <f>+AO24</f>
        <v>0</v>
      </c>
      <c r="L24" s="164">
        <f>+J24+K24</f>
        <v>240</v>
      </c>
      <c r="M24" s="157">
        <f>+(D24+E24)-(L24)+H24-I24</f>
        <v>732</v>
      </c>
      <c r="N24" s="18">
        <v>732</v>
      </c>
      <c r="O24" s="19" t="s">
        <v>253</v>
      </c>
      <c r="P24" s="19" t="s">
        <v>279</v>
      </c>
      <c r="Q24" s="20" t="s">
        <v>293</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732</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+Julio!M30</f>
        <v>144</v>
      </c>
      <c r="E30" s="191">
        <v>350</v>
      </c>
      <c r="F30" s="178">
        <v>180</v>
      </c>
      <c r="G30" s="178"/>
      <c r="H30" s="178"/>
      <c r="I30" s="178"/>
      <c r="J30" s="175">
        <f>+F30+G30</f>
        <v>180</v>
      </c>
      <c r="K30" s="168">
        <f>+AO30</f>
        <v>0</v>
      </c>
      <c r="L30" s="164">
        <f>+J30+K30</f>
        <v>180</v>
      </c>
      <c r="M30" s="157">
        <f>+(D30+E30)-(L30)+H30-I30</f>
        <v>314</v>
      </c>
      <c r="N30" s="18">
        <v>314</v>
      </c>
      <c r="O30" s="19" t="s">
        <v>268</v>
      </c>
      <c r="P30" s="19" t="s">
        <v>278</v>
      </c>
      <c r="Q30" s="20" t="s">
        <v>294</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314</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+Julio!M36</f>
        <v>3</v>
      </c>
      <c r="E36" s="191"/>
      <c r="F36" s="178"/>
      <c r="G36" s="178"/>
      <c r="H36" s="178"/>
      <c r="I36" s="178"/>
      <c r="J36" s="175">
        <f>+F36+G36</f>
        <v>0</v>
      </c>
      <c r="K36" s="168">
        <f>+AO36</f>
        <v>0</v>
      </c>
      <c r="L36" s="164">
        <f>+J36+K36</f>
        <v>0</v>
      </c>
      <c r="M36" s="157">
        <f>+(D36+E36)-(L36)+H36-I36</f>
        <v>3</v>
      </c>
      <c r="N36" s="18">
        <v>3</v>
      </c>
      <c r="O36" s="19" t="s">
        <v>237</v>
      </c>
      <c r="P36" s="19" t="s">
        <v>280</v>
      </c>
      <c r="Q36" s="20">
        <v>46784</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+Julio!M42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+Julio!M48</f>
        <v>251</v>
      </c>
      <c r="E48" s="191">
        <v>160</v>
      </c>
      <c r="F48" s="178">
        <v>60</v>
      </c>
      <c r="G48" s="178"/>
      <c r="H48" s="178"/>
      <c r="I48" s="178"/>
      <c r="J48" s="175">
        <f>+F48+G48</f>
        <v>60</v>
      </c>
      <c r="K48" s="168">
        <f>+AO48</f>
        <v>49</v>
      </c>
      <c r="L48" s="164">
        <f>+J48+K48</f>
        <v>109</v>
      </c>
      <c r="M48" s="157">
        <f>+(D48+E48)-(L48)+H48-I48</f>
        <v>302</v>
      </c>
      <c r="N48" s="18">
        <v>302</v>
      </c>
      <c r="O48" s="19" t="s">
        <v>269</v>
      </c>
      <c r="P48" s="19" t="s">
        <v>278</v>
      </c>
      <c r="Q48" s="20">
        <v>46419</v>
      </c>
      <c r="R48" s="21" t="str">
        <f ca="1">IF(Q48=0," ",IFERROR(IF(DATEDIF(TODAY(),Q48,"M")&lt;=5,"ROJO",IF(DATEDIF(TODAY(),Q48,"M")&gt;=12,"VERDE",IF(AND(DATEDIF(TODAY(),Q48,"M")&gt;=6,DATEDIF(TODAY(),Q48,"M")&lt;=11),"AMARILLO"))),S48))</f>
        <v>ROJO</v>
      </c>
      <c r="S48" s="21" t="str">
        <f>IF(Q48=0," ",IF(Q48&lt;=$N$5,"VENCIDO","NO VENCIDO"))</f>
        <v>NO VENCIDO</v>
      </c>
      <c r="T48" s="22"/>
      <c r="U48" s="23"/>
      <c r="V48" s="23"/>
      <c r="W48" s="24"/>
      <c r="X48" s="24"/>
      <c r="Y48" s="147">
        <f>+AT48</f>
        <v>0</v>
      </c>
      <c r="Z48" s="25"/>
      <c r="AA48" s="6"/>
      <c r="AB48" s="146"/>
      <c r="AC48" s="146">
        <v>49</v>
      </c>
      <c r="AD48" s="145">
        <f>+AB48+AC48</f>
        <v>49</v>
      </c>
      <c r="AE48" s="146"/>
      <c r="AF48" s="146"/>
      <c r="AG48" s="146"/>
      <c r="AH48" s="146"/>
      <c r="AI48" s="146"/>
      <c r="AJ48" s="146"/>
      <c r="AK48" s="146"/>
      <c r="AL48" s="146"/>
      <c r="AM48" s="146"/>
      <c r="AN48" s="146"/>
      <c r="AO48" s="123">
        <f>SUM(AD48:AN52)</f>
        <v>49</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302</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+Julio!M54</f>
        <v>2</v>
      </c>
      <c r="E54" s="191"/>
      <c r="F54" s="178"/>
      <c r="G54" s="178"/>
      <c r="H54" s="178"/>
      <c r="I54" s="178"/>
      <c r="J54" s="175">
        <f>+F54+G54</f>
        <v>0</v>
      </c>
      <c r="K54" s="168">
        <f>+AO54</f>
        <v>0</v>
      </c>
      <c r="L54" s="164">
        <f>+J54+K54</f>
        <v>0</v>
      </c>
      <c r="M54" s="157">
        <f>+(D54+E54)-(L54)+H54-I54</f>
        <v>2</v>
      </c>
      <c r="N54" s="18">
        <v>2</v>
      </c>
      <c r="O54" s="19" t="s">
        <v>128</v>
      </c>
      <c r="P54" s="19" t="s">
        <v>280</v>
      </c>
      <c r="Q54" s="20">
        <v>46296</v>
      </c>
      <c r="R54" s="21" t="str">
        <f ca="1">IF(Q54=0," ",IFERROR(IF(DATEDIF(TODAY(),Q54,"M")&lt;=5,"ROJO",IF(DATEDIF(TODAY(),Q54,"M")&gt;=12,"VERDE",IF(AND(DATEDIF(TODAY(),Q54,"M")&gt;=6,DATEDIF(TODAY(),Q54,"M")&lt;=11),"AMARILLO"))),S54))</f>
        <v>NO VENCIDO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+Julio!M60</f>
        <v>206</v>
      </c>
      <c r="E60" s="191">
        <v>80</v>
      </c>
      <c r="F60" s="178">
        <v>79</v>
      </c>
      <c r="G60" s="178"/>
      <c r="H60" s="178"/>
      <c r="I60" s="178"/>
      <c r="J60" s="175">
        <f>+F60+G60</f>
        <v>79</v>
      </c>
      <c r="K60" s="168">
        <f>+AO60</f>
        <v>0</v>
      </c>
      <c r="L60" s="164">
        <f>+J60+K60</f>
        <v>79</v>
      </c>
      <c r="M60" s="157">
        <f>+(D60+E60)-(L60)+H60-I60</f>
        <v>207</v>
      </c>
      <c r="N60" s="18">
        <v>207</v>
      </c>
      <c r="O60" s="19" t="s">
        <v>295</v>
      </c>
      <c r="P60" s="19" t="s">
        <v>281</v>
      </c>
      <c r="Q60" s="20" t="s">
        <v>296</v>
      </c>
      <c r="R60" s="21" t="str">
        <f ca="1">IF(Q60=0," ",IFERROR(IF(DATEDIF(TODAY(),Q60,"M")&lt;=5,"ROJO",IF(DATEDIF(TODAY(),Q60,"M")&gt;=12,"VERDE",IF(AND(DATEDIF(TODAY(),Q60,"M")&gt;=6,DATEDIF(TODAY(),Q60,"M")&lt;=11),"AMARILLO"))),S60))</f>
        <v>VERDE</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207</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+Julio!M66</f>
        <v>252</v>
      </c>
      <c r="E66" s="191">
        <v>210</v>
      </c>
      <c r="F66" s="178">
        <v>130</v>
      </c>
      <c r="G66" s="178"/>
      <c r="H66" s="178"/>
      <c r="I66" s="178"/>
      <c r="J66" s="175">
        <f>+F66+G66</f>
        <v>130</v>
      </c>
      <c r="K66" s="168">
        <f>+AO66</f>
        <v>0</v>
      </c>
      <c r="L66" s="164">
        <f>+J66+K66</f>
        <v>130</v>
      </c>
      <c r="M66" s="157">
        <f>+(D66+E66)-(L66)+H66-I66</f>
        <v>332</v>
      </c>
      <c r="N66" s="18">
        <v>332</v>
      </c>
      <c r="O66" s="19" t="s">
        <v>260</v>
      </c>
      <c r="P66" s="19" t="s">
        <v>278</v>
      </c>
      <c r="Q66" s="20" t="s">
        <v>297</v>
      </c>
      <c r="R66" s="21" t="str">
        <f ca="1">IF(Q66=0," ",IFERROR(IF(DATEDIF(TODAY(),Q66,"M")&lt;=5,"ROJO",IF(DATEDIF(TODAY(),Q66,"M")&gt;=12,"VERDE",IF(AND(DATEDIF(TODAY(),Q66,"M")&gt;=6,DATEDIF(TODAY(),Q66,"M")&lt;=11),"AMARILLO"))),S66))</f>
        <v>AMARILLO</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332</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+Julio!M72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+Julio!M78</f>
        <v>143</v>
      </c>
      <c r="E78" s="191">
        <v>210</v>
      </c>
      <c r="F78" s="178">
        <v>91</v>
      </c>
      <c r="G78" s="178"/>
      <c r="H78" s="178"/>
      <c r="I78" s="178"/>
      <c r="J78" s="175">
        <f>+F78+G78</f>
        <v>91</v>
      </c>
      <c r="K78" s="168">
        <f>+AO78</f>
        <v>0</v>
      </c>
      <c r="L78" s="164">
        <f>+J78+K78</f>
        <v>91</v>
      </c>
      <c r="M78" s="157">
        <f>+(D78+E78)-(L78)+H78-I78</f>
        <v>262</v>
      </c>
      <c r="N78" s="18">
        <v>262</v>
      </c>
      <c r="O78" s="19" t="s">
        <v>261</v>
      </c>
      <c r="P78" s="19" t="s">
        <v>278</v>
      </c>
      <c r="Q78" s="20">
        <v>46631</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262</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+Julio!M84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+Julio!M90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+Julio!M96</f>
        <v>0</v>
      </c>
      <c r="E96" s="191">
        <v>60</v>
      </c>
      <c r="F96" s="178"/>
      <c r="G96" s="178"/>
      <c r="H96" s="178"/>
      <c r="I96" s="178"/>
      <c r="J96" s="175">
        <f>+F96+G96</f>
        <v>0</v>
      </c>
      <c r="K96" s="168">
        <f>+AO96</f>
        <v>0</v>
      </c>
      <c r="L96" s="164">
        <f>+J96+K96</f>
        <v>0</v>
      </c>
      <c r="M96" s="157">
        <f>+(D96+E96)-(L96)+H96-I96</f>
        <v>60</v>
      </c>
      <c r="N96" s="18">
        <v>60</v>
      </c>
      <c r="O96" s="19" t="s">
        <v>302</v>
      </c>
      <c r="P96" s="19" t="s">
        <v>278</v>
      </c>
      <c r="Q96" s="20">
        <v>46966</v>
      </c>
      <c r="R96" s="21" t="str">
        <f ca="1">IF(Q96=0," ",IFERROR(IF(DATEDIF(TODAY(),Q96,"M")&lt;=5,"ROJO",IF(DATEDIF(TODAY(),Q96,"M")&gt;=12,"VERDE",IF(AND(DATEDIF(TODAY(),Q96,"M")&gt;=6,DATEDIF(TODAY(),Q96,"M")&lt;=11),"AMARILLO"))),S96))</f>
        <v>VERDE</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60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+Julio!M102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+Julio!M108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+Julio!M114</f>
        <v>190</v>
      </c>
      <c r="E114" s="191">
        <v>920</v>
      </c>
      <c r="F114" s="178">
        <v>53</v>
      </c>
      <c r="G114" s="178"/>
      <c r="H114" s="178"/>
      <c r="I114" s="178"/>
      <c r="J114" s="175">
        <f>+F114+G114</f>
        <v>53</v>
      </c>
      <c r="K114" s="168">
        <f>+AO114</f>
        <v>217</v>
      </c>
      <c r="L114" s="164">
        <f>+J114+K114</f>
        <v>270</v>
      </c>
      <c r="M114" s="157">
        <f>+(D114+E114)-(L114)+H114-I114</f>
        <v>840</v>
      </c>
      <c r="N114" s="18">
        <v>840</v>
      </c>
      <c r="O114" s="19" t="s">
        <v>298</v>
      </c>
      <c r="P114" s="19" t="s">
        <v>280</v>
      </c>
      <c r="Q114" s="20" t="s">
        <v>299</v>
      </c>
      <c r="R114" s="21" t="str">
        <f ca="1">IF(Q114=0," ",IFERROR(IF(DATEDIF(TODAY(),Q114,"M")&lt;=5,"ROJO",IF(DATEDIF(TODAY(),Q114,"M")&gt;=12,"VERDE",IF(AND(DATEDIF(TODAY(),Q114,"M")&gt;=6,DATEDIF(TODAY(),Q114,"M")&lt;=11),"AMARILLO"))),S114))</f>
        <v>AMARILLO</v>
      </c>
      <c r="S114" s="21" t="str">
        <f>IF(Q114=0," ",IF(Q114&lt;=$N$5,"VENCIDO","NO VENCIDO"))</f>
        <v>NO VENCIDO</v>
      </c>
      <c r="T114" s="22"/>
      <c r="U114" s="23"/>
      <c r="V114" s="23"/>
      <c r="W114" s="24"/>
      <c r="X114" s="24"/>
      <c r="Y114" s="147">
        <f>+AT114</f>
        <v>0</v>
      </c>
      <c r="Z114" s="25"/>
      <c r="AA114" s="6"/>
      <c r="AB114" s="146">
        <v>78</v>
      </c>
      <c r="AC114" s="146">
        <v>139</v>
      </c>
      <c r="AD114" s="145">
        <f>+AB114+AC114</f>
        <v>217</v>
      </c>
      <c r="AE114" s="146"/>
      <c r="AF114" s="146"/>
      <c r="AG114" s="146"/>
      <c r="AH114" s="146"/>
      <c r="AI114" s="146"/>
      <c r="AJ114" s="146"/>
      <c r="AK114" s="146"/>
      <c r="AL114" s="146"/>
      <c r="AM114" s="146"/>
      <c r="AN114" s="146"/>
      <c r="AO114" s="123">
        <f>SUM(AD114:AN118)</f>
        <v>217</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840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+Julio!M120</f>
        <v>160</v>
      </c>
      <c r="E120" s="191">
        <v>60</v>
      </c>
      <c r="F120" s="178">
        <v>41</v>
      </c>
      <c r="G120" s="178"/>
      <c r="H120" s="178"/>
      <c r="I120" s="178"/>
      <c r="J120" s="175">
        <f>+F120+G120</f>
        <v>41</v>
      </c>
      <c r="K120" s="168">
        <f>+AO120</f>
        <v>0</v>
      </c>
      <c r="L120" s="164">
        <f>+J120+K120</f>
        <v>41</v>
      </c>
      <c r="M120" s="157">
        <f>+(D120+E120)-(L120)+H120-I120</f>
        <v>179</v>
      </c>
      <c r="N120" s="18">
        <v>179</v>
      </c>
      <c r="O120" s="19" t="s">
        <v>242</v>
      </c>
      <c r="P120" s="19" t="s">
        <v>282</v>
      </c>
      <c r="Q120" s="20">
        <v>46631</v>
      </c>
      <c r="R120" s="21" t="str">
        <f ca="1">IF(Q120=0," ",IFERROR(IF(DATEDIF(TODAY(),Q120,"M")&lt;=5,"ROJO",IF(DATEDIF(TODAY(),Q120,"M")&gt;=12,"VERDE",IF(AND(DATEDIF(TODAY(),Q120,"M")&gt;=6,DATEDIF(TODAY(),Q120,"M")&lt;=11),"AMARILLO"))),S120))</f>
        <v>AMARILLO</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179</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+Julio!M126</f>
        <v>178</v>
      </c>
      <c r="E126" s="191">
        <v>80</v>
      </c>
      <c r="F126" s="178">
        <v>101</v>
      </c>
      <c r="G126" s="178"/>
      <c r="H126" s="178"/>
      <c r="I126" s="178"/>
      <c r="J126" s="175">
        <f>+F126+G126</f>
        <v>101</v>
      </c>
      <c r="K126" s="168">
        <f>+AO126</f>
        <v>0</v>
      </c>
      <c r="L126" s="164">
        <f>+J126+K126</f>
        <v>101</v>
      </c>
      <c r="M126" s="157">
        <f>+(D126+E126)-(L126)+H126-I126</f>
        <v>157</v>
      </c>
      <c r="N126" s="18">
        <v>157</v>
      </c>
      <c r="O126" s="19" t="s">
        <v>146</v>
      </c>
      <c r="P126" s="19" t="s">
        <v>282</v>
      </c>
      <c r="Q126" s="20">
        <v>46722</v>
      </c>
      <c r="R126" s="21" t="str">
        <f ca="1">IF(Q126=0," ",IFERROR(IF(DATEDIF(TODAY(),Q126,"M")&lt;=5,"ROJO",IF(DATEDIF(TODAY(),Q126,"M")&gt;=12,"VERDE",IF(AND(DATEDIF(TODAY(),Q126,"M")&gt;=6,DATEDIF(TODAY(),Q126,"M")&lt;=11),"AMARILLO"))),S126))</f>
        <v>VERDE</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157</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+Julio!M132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+Julio!M138</f>
        <v>195</v>
      </c>
      <c r="E138" s="191">
        <v>140</v>
      </c>
      <c r="F138" s="178">
        <v>43</v>
      </c>
      <c r="G138" s="178"/>
      <c r="H138" s="178"/>
      <c r="I138" s="178"/>
      <c r="J138" s="175">
        <f>+F138+G138</f>
        <v>43</v>
      </c>
      <c r="K138" s="168">
        <f>+AO138</f>
        <v>21</v>
      </c>
      <c r="L138" s="164">
        <f>+J138+K138</f>
        <v>64</v>
      </c>
      <c r="M138" s="157">
        <f>+(D138+E138)-(L138)+H138-I138</f>
        <v>271</v>
      </c>
      <c r="N138" s="18">
        <v>271</v>
      </c>
      <c r="O138" s="19" t="s">
        <v>300</v>
      </c>
      <c r="P138" s="19" t="s">
        <v>278</v>
      </c>
      <c r="Q138" s="20" t="s">
        <v>301</v>
      </c>
      <c r="R138" s="21" t="str">
        <f ca="1">IF(Q138=0," ",IFERROR(IF(DATEDIF(TODAY(),Q138,"M")&lt;=5,"ROJO",IF(DATEDIF(TODAY(),Q138,"M")&gt;=12,"VERDE",IF(AND(DATEDIF(TODAY(),Q138,"M")&gt;=6,DATEDIF(TODAY(),Q138,"M")&lt;=11),"AMARILLO"))),S138))</f>
        <v>VERDE</v>
      </c>
      <c r="S138" s="21" t="str">
        <f>IF(Q138=0," ",IF(Q138&lt;=$N$5,"VENCIDO","NO VENCIDO"))</f>
        <v>NO VENCIDO</v>
      </c>
      <c r="T138" s="22"/>
      <c r="U138" s="23"/>
      <c r="V138" s="23"/>
      <c r="W138" s="24"/>
      <c r="X138" s="24"/>
      <c r="Y138" s="147">
        <f>+AT138</f>
        <v>0</v>
      </c>
      <c r="Z138" s="25"/>
      <c r="AA138" s="6"/>
      <c r="AB138" s="146"/>
      <c r="AC138" s="146">
        <v>21</v>
      </c>
      <c r="AD138" s="145">
        <f>+AB138+AC138</f>
        <v>21</v>
      </c>
      <c r="AE138" s="146"/>
      <c r="AF138" s="146"/>
      <c r="AG138" s="146"/>
      <c r="AH138" s="146"/>
      <c r="AI138" s="146"/>
      <c r="AJ138" s="146"/>
      <c r="AK138" s="146"/>
      <c r="AL138" s="146"/>
      <c r="AM138" s="146"/>
      <c r="AN138" s="146"/>
      <c r="AO138" s="123">
        <f>SUM(AD138:AN142)</f>
        <v>21</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271</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+Julio!M144</f>
        <v>136</v>
      </c>
      <c r="E144" s="191">
        <v>50</v>
      </c>
      <c r="F144" s="178">
        <v>30</v>
      </c>
      <c r="G144" s="178"/>
      <c r="H144" s="178"/>
      <c r="I144" s="178"/>
      <c r="J144" s="175">
        <f>+F144+G144</f>
        <v>30</v>
      </c>
      <c r="K144" s="168">
        <f>+AO144</f>
        <v>0</v>
      </c>
      <c r="L144" s="164">
        <f>+J144+K144</f>
        <v>30</v>
      </c>
      <c r="M144" s="157">
        <f>+(D144+E144)-(L144)+H144-I144</f>
        <v>156</v>
      </c>
      <c r="N144" s="18">
        <v>156</v>
      </c>
      <c r="O144" s="19" t="s">
        <v>151</v>
      </c>
      <c r="P144" s="19" t="s">
        <v>280</v>
      </c>
      <c r="Q144" s="20">
        <v>46631</v>
      </c>
      <c r="R144" s="21" t="str">
        <f ca="1">IF(Q144=0," ",IFERROR(IF(DATEDIF(TODAY(),Q144,"M")&lt;=5,"ROJO",IF(DATEDIF(TODAY(),Q144,"M")&gt;=12,"VERDE",IF(AND(DATEDIF(TODAY(),Q144,"M")&gt;=6,DATEDIF(TODAY(),Q144,"M")&lt;=11),"AMARILLO"))),S144))</f>
        <v>AMARILLO</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156</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+Julio!M150</f>
        <v>5</v>
      </c>
      <c r="E150" s="194"/>
      <c r="F150" s="178"/>
      <c r="G150" s="178"/>
      <c r="H150" s="178"/>
      <c r="I150" s="178"/>
      <c r="J150" s="175">
        <f>+F150+G150</f>
        <v>0</v>
      </c>
      <c r="K150" s="168">
        <f>+AO150</f>
        <v>5</v>
      </c>
      <c r="L150" s="164">
        <f>+J150+K150</f>
        <v>5</v>
      </c>
      <c r="M150" s="157">
        <f>+(D150+E150)-(L150)+H150-I150</f>
        <v>0</v>
      </c>
      <c r="N150" s="18">
        <v>0</v>
      </c>
      <c r="O150" s="19" t="s">
        <v>274</v>
      </c>
      <c r="P150" s="19" t="s">
        <v>283</v>
      </c>
      <c r="Q150" s="20">
        <v>46388</v>
      </c>
      <c r="R150" s="21" t="str">
        <f ca="1">IF(Q150=0," ",IFERROR(IF(DATEDIF(TODAY(),Q150,"M")&lt;=5,"ROJO",IF(DATEDIF(TODAY(),Q150,"M")&gt;=12,"VERDE",IF(AND(DATEDIF(TODAY(),Q150,"M")&gt;=6,DATEDIF(TODAY(),Q150,"M")&lt;=11),"AMARILLO"))),S150))</f>
        <v>ROJO</v>
      </c>
      <c r="S150" s="21" t="str">
        <f>IF(Q150=0," ",IF(Q150&lt;=$N$5,"VENCIDO","NO VENCIDO"))</f>
        <v>NO VENCIDO</v>
      </c>
      <c r="T150" s="22"/>
      <c r="U150" s="23"/>
      <c r="V150" s="23"/>
      <c r="W150" s="24"/>
      <c r="X150" s="24"/>
      <c r="Y150" s="147">
        <f>+AT150</f>
        <v>0</v>
      </c>
      <c r="Z150" s="25"/>
      <c r="AA150" s="6"/>
      <c r="AB150" s="146"/>
      <c r="AC150" s="146">
        <v>5</v>
      </c>
      <c r="AD150" s="145">
        <f>+AB150+AC150</f>
        <v>5</v>
      </c>
      <c r="AE150" s="146"/>
      <c r="AF150" s="146"/>
      <c r="AG150" s="146"/>
      <c r="AH150" s="146"/>
      <c r="AI150" s="146"/>
      <c r="AJ150" s="146"/>
      <c r="AK150" s="146"/>
      <c r="AL150" s="146"/>
      <c r="AM150" s="146"/>
      <c r="AN150" s="146"/>
      <c r="AO150" s="123">
        <f>SUM(AD150:AN154)</f>
        <v>5</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5</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+Julio!D156</f>
        <v>90</v>
      </c>
      <c r="E156" s="194">
        <v>500</v>
      </c>
      <c r="F156" s="178">
        <v>159</v>
      </c>
      <c r="G156" s="178"/>
      <c r="H156" s="178"/>
      <c r="I156" s="178"/>
      <c r="J156" s="175">
        <f>+F156+G156</f>
        <v>159</v>
      </c>
      <c r="K156" s="168">
        <f>+AO156</f>
        <v>32</v>
      </c>
      <c r="L156" s="164">
        <f>+J156+K156</f>
        <v>191</v>
      </c>
      <c r="M156" s="157">
        <f>+(D156+E156)-(L156)+H156-I156</f>
        <v>399</v>
      </c>
      <c r="N156" s="18">
        <v>399</v>
      </c>
      <c r="O156" s="19" t="s">
        <v>275</v>
      </c>
      <c r="P156" s="19" t="s">
        <v>284</v>
      </c>
      <c r="Q156" s="20">
        <v>46388</v>
      </c>
      <c r="R156" s="21" t="str">
        <f ca="1">IF(Q156=0," ",IFERROR(IF(DATEDIF(TODAY(),Q156,"M")&lt;=5,"ROJO",IF(DATEDIF(TODAY(),Q156,"M")&gt;=12,"VERDE",IF(AND(DATEDIF(TODAY(),Q156,"M")&gt;=6,DATEDIF(TODAY(),Q156,"M")&lt;=11),"AMARILLO"))),S156))</f>
        <v>ROJO</v>
      </c>
      <c r="S156" s="21" t="str">
        <f>IF(Q156=0," ",IF(Q156&lt;=$N$5,"VENCIDO","NO VENCIDO"))</f>
        <v>NO VENCIDO</v>
      </c>
      <c r="T156" s="22"/>
      <c r="U156" s="23"/>
      <c r="V156" s="23"/>
      <c r="W156" s="24"/>
      <c r="X156" s="24"/>
      <c r="Y156" s="147">
        <f>+AT156</f>
        <v>0</v>
      </c>
      <c r="Z156" s="25"/>
      <c r="AA156" s="6"/>
      <c r="AB156" s="146"/>
      <c r="AC156" s="146">
        <v>32</v>
      </c>
      <c r="AD156" s="145">
        <f>+AB156+AC156</f>
        <v>32</v>
      </c>
      <c r="AE156" s="146"/>
      <c r="AF156" s="146"/>
      <c r="AG156" s="146"/>
      <c r="AH156" s="146"/>
      <c r="AI156" s="146"/>
      <c r="AJ156" s="146"/>
      <c r="AK156" s="146"/>
      <c r="AL156" s="146"/>
      <c r="AM156" s="146"/>
      <c r="AN156" s="146"/>
      <c r="AO156" s="123">
        <f>SUM(AD156:AN160)</f>
        <v>32</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399</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+Julio!D162</f>
        <v>60</v>
      </c>
      <c r="E162" s="191"/>
      <c r="F162" s="178">
        <v>31</v>
      </c>
      <c r="G162" s="178"/>
      <c r="H162" s="178"/>
      <c r="I162" s="178"/>
      <c r="J162" s="175">
        <f>+F162+G162</f>
        <v>31</v>
      </c>
      <c r="K162" s="168">
        <f>+AO162</f>
        <v>0</v>
      </c>
      <c r="L162" s="164">
        <f>+J162+K162</f>
        <v>31</v>
      </c>
      <c r="M162" s="157">
        <f>+(D162+E162)-(L162)+H162-I162</f>
        <v>29</v>
      </c>
      <c r="N162" s="18">
        <v>29</v>
      </c>
      <c r="O162" s="19" t="s">
        <v>162</v>
      </c>
      <c r="P162" s="19" t="s">
        <v>285</v>
      </c>
      <c r="Q162" s="20">
        <v>46539</v>
      </c>
      <c r="R162" s="21" t="str">
        <f ca="1">IF(Q162=0," ",IFERROR(IF(DATEDIF(TODAY(),Q162,"M")&lt;=5,"ROJO",IF(DATEDIF(TODAY(),Q162,"M")&gt;=12,"VERDE",IF(AND(DATEDIF(TODAY(),Q162,"M")&gt;=6,DATEDIF(TODAY(),Q162,"M")&lt;=11),"AMARILLO"))),S162))</f>
        <v>AMARILLO</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1</v>
      </c>
      <c r="N167" s="33">
        <f>SUM(N162:N166)</f>
        <v>29</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+Julio!D168</f>
        <v>215</v>
      </c>
      <c r="E168" s="191"/>
      <c r="F168" s="178">
        <v>47</v>
      </c>
      <c r="G168" s="178"/>
      <c r="H168" s="178"/>
      <c r="I168" s="178"/>
      <c r="J168" s="175">
        <f>+F168+G168</f>
        <v>47</v>
      </c>
      <c r="K168" s="168">
        <f>+AO168</f>
        <v>0</v>
      </c>
      <c r="L168" s="164">
        <f>+J168+K168</f>
        <v>47</v>
      </c>
      <c r="M168" s="157">
        <f>+(D168+E168)-(L168)+H168-I168</f>
        <v>168</v>
      </c>
      <c r="N168" s="18">
        <v>168</v>
      </c>
      <c r="O168" s="99" t="s">
        <v>303</v>
      </c>
      <c r="P168" s="19" t="s">
        <v>285</v>
      </c>
      <c r="Q168" s="20">
        <v>46539</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168</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+Julio!D174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+Julio!D180</f>
        <v>6</v>
      </c>
      <c r="E180" s="191"/>
      <c r="F180" s="178"/>
      <c r="G180" s="178"/>
      <c r="H180" s="178"/>
      <c r="I180" s="178"/>
      <c r="J180" s="175">
        <f>+F180+G180</f>
        <v>0</v>
      </c>
      <c r="K180" s="168">
        <f>+AO180</f>
        <v>0</v>
      </c>
      <c r="L180" s="164">
        <f>+J180+K180</f>
        <v>0</v>
      </c>
      <c r="M180" s="157">
        <f>+(D180+E180)-(L180)+H180-I180</f>
        <v>6</v>
      </c>
      <c r="N180" s="18">
        <v>6</v>
      </c>
      <c r="O180" s="19" t="s">
        <v>169</v>
      </c>
      <c r="P180" s="19" t="s">
        <v>286</v>
      </c>
      <c r="Q180" s="20">
        <v>46508</v>
      </c>
      <c r="R180" s="21" t="str">
        <f ca="1">IF(Q180=0," ",IFERROR(IF(DATEDIF(TODAY(),Q180,"M")&lt;=5,"ROJO",IF(DATEDIF(TODAY(),Q180,"M")&gt;=12,"VERDE",IF(AND(DATEDIF(TODAY(),Q180,"M")&gt;=6,DATEDIF(TODAY(),Q180,"M")&lt;=11),"AMARILLO"))),S180))</f>
        <v>AMARILLO</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+Julio!D186</f>
        <v>8</v>
      </c>
      <c r="E186" s="191"/>
      <c r="F186" s="178"/>
      <c r="G186" s="178"/>
      <c r="H186" s="178"/>
      <c r="I186" s="178"/>
      <c r="J186" s="175">
        <f>+F186+G186</f>
        <v>0</v>
      </c>
      <c r="K186" s="168">
        <f>+AO186</f>
        <v>0</v>
      </c>
      <c r="L186" s="164">
        <f>+J186+K186</f>
        <v>0</v>
      </c>
      <c r="M186" s="157">
        <f>+(D186+E186)-(L186)+H186-I186</f>
        <v>8</v>
      </c>
      <c r="N186" s="18">
        <v>8</v>
      </c>
      <c r="O186" s="19" t="s">
        <v>167</v>
      </c>
      <c r="P186" s="19" t="s">
        <v>287</v>
      </c>
      <c r="Q186" s="20">
        <v>46661</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+Julio!D192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+Julio!D198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+Julio!D204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+Julio!D210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+Julio!D216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+Julio!M223</f>
        <v>280</v>
      </c>
      <c r="E223" s="191">
        <v>560</v>
      </c>
      <c r="F223" s="178">
        <v>32</v>
      </c>
      <c r="G223" s="178"/>
      <c r="H223" s="178"/>
      <c r="I223" s="178"/>
      <c r="J223" s="175">
        <f>+F223+G223</f>
        <v>32</v>
      </c>
      <c r="K223" s="168">
        <f>+AO223</f>
        <v>238</v>
      </c>
      <c r="L223" s="164">
        <f>+J223+K223</f>
        <v>270</v>
      </c>
      <c r="M223" s="157">
        <f>+(D223+E223)-(L223)+H223-I223</f>
        <v>570</v>
      </c>
      <c r="N223" s="18">
        <v>570</v>
      </c>
      <c r="O223" s="19" t="s">
        <v>177</v>
      </c>
      <c r="P223" s="19" t="s">
        <v>278</v>
      </c>
      <c r="Q223" s="20">
        <v>46905</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119</v>
      </c>
      <c r="AC223" s="146">
        <v>119</v>
      </c>
      <c r="AD223" s="145">
        <f>+AB223+AC223</f>
        <v>238</v>
      </c>
      <c r="AE223" s="130"/>
      <c r="AF223" s="130"/>
      <c r="AG223" s="130"/>
      <c r="AH223" s="130"/>
      <c r="AI223" s="130"/>
      <c r="AJ223" s="130"/>
      <c r="AK223" s="130"/>
      <c r="AL223" s="130"/>
      <c r="AM223" s="130"/>
      <c r="AN223" s="130"/>
      <c r="AO223" s="123">
        <f>SUM(AD223:AN227)</f>
        <v>238</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570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+Julio!M229</f>
        <v>143</v>
      </c>
      <c r="E229" s="191">
        <v>210</v>
      </c>
      <c r="F229" s="178">
        <v>91</v>
      </c>
      <c r="G229" s="178"/>
      <c r="H229" s="178"/>
      <c r="I229" s="178"/>
      <c r="J229" s="175">
        <f>+F229+G229</f>
        <v>91</v>
      </c>
      <c r="K229" s="168">
        <f>+AO229</f>
        <v>0</v>
      </c>
      <c r="L229" s="164">
        <f>+J229+K229</f>
        <v>91</v>
      </c>
      <c r="M229" s="157">
        <f>+(D229+E229)-(L229)+H229-I229</f>
        <v>262</v>
      </c>
      <c r="N229" s="18">
        <v>262</v>
      </c>
      <c r="O229" s="19" t="s">
        <v>188</v>
      </c>
      <c r="P229" s="19" t="s">
        <v>282</v>
      </c>
      <c r="Q229" s="20">
        <v>47244</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262</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+Julio!M235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+Julio!M241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+Julio!M247</f>
        <v>0</v>
      </c>
      <c r="E247" s="191">
        <v>60</v>
      </c>
      <c r="F247" s="178"/>
      <c r="G247" s="178"/>
      <c r="H247" s="178"/>
      <c r="I247" s="178"/>
      <c r="J247" s="175">
        <f>+F247+G247</f>
        <v>0</v>
      </c>
      <c r="K247" s="168">
        <f>+AO247</f>
        <v>0</v>
      </c>
      <c r="L247" s="164">
        <f>+J247+K247</f>
        <v>0</v>
      </c>
      <c r="M247" s="157">
        <f>+(D247+E247)-(L247)+H247-I247</f>
        <v>60</v>
      </c>
      <c r="N247" s="18">
        <v>60</v>
      </c>
      <c r="O247" s="99" t="s">
        <v>304</v>
      </c>
      <c r="P247" s="19" t="s">
        <v>278</v>
      </c>
      <c r="Q247" s="20">
        <v>46966</v>
      </c>
      <c r="R247" s="21" t="str">
        <f ca="1">IF(Q247=0," ",IFERROR(IF(DATEDIF(TODAY(),Q247,"M")&lt;=5,"ROJO",IF(DATEDIF(TODAY(),Q247,"M")&gt;=12,"VERDE",IF(AND(DATEDIF(TODAY(),Q247,"M")&gt;=6,DATEDIF(TODAY(),Q247,"M")&lt;=11),"AMARILLO"))),S247))</f>
        <v>VERDE</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60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+Julio!M253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+Julio!M259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+Julio!M265</f>
        <v>190</v>
      </c>
      <c r="E265" s="191">
        <v>920</v>
      </c>
      <c r="F265" s="178">
        <v>53</v>
      </c>
      <c r="G265" s="178"/>
      <c r="H265" s="178"/>
      <c r="I265" s="178"/>
      <c r="J265" s="175">
        <f>+F265+G265</f>
        <v>53</v>
      </c>
      <c r="K265" s="168">
        <f>+AO265</f>
        <v>217</v>
      </c>
      <c r="L265" s="164">
        <f>+J265+K265</f>
        <v>270</v>
      </c>
      <c r="M265" s="157">
        <f>+(D265+E265)-(L265)+H265-I265</f>
        <v>840</v>
      </c>
      <c r="N265" s="18">
        <v>840</v>
      </c>
      <c r="O265" s="19" t="s">
        <v>162</v>
      </c>
      <c r="P265" s="19" t="s">
        <v>285</v>
      </c>
      <c r="Q265" s="20">
        <v>46539</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78</v>
      </c>
      <c r="AC265" s="146">
        <v>139</v>
      </c>
      <c r="AD265" s="145">
        <f>+AB265+AC265</f>
        <v>217</v>
      </c>
      <c r="AE265" s="146"/>
      <c r="AF265" s="146"/>
      <c r="AG265" s="146"/>
      <c r="AH265" s="146"/>
      <c r="AI265" s="146"/>
      <c r="AJ265" s="146"/>
      <c r="AK265" s="146"/>
      <c r="AL265" s="146"/>
      <c r="AM265" s="146"/>
      <c r="AN265" s="146"/>
      <c r="AO265" s="123">
        <f>SUM(AD265:AN269)</f>
        <v>217</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840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+Julio!M271</f>
        <v>178</v>
      </c>
      <c r="E271" s="191">
        <v>80</v>
      </c>
      <c r="F271" s="178">
        <v>101</v>
      </c>
      <c r="G271" s="178"/>
      <c r="H271" s="178"/>
      <c r="I271" s="178"/>
      <c r="J271" s="175">
        <f>+F271+G271</f>
        <v>101</v>
      </c>
      <c r="K271" s="168">
        <f>+AO271</f>
        <v>0</v>
      </c>
      <c r="L271" s="164">
        <f>+J271+K271</f>
        <v>101</v>
      </c>
      <c r="M271" s="157">
        <f>+(D271+E271)-(L271)+H271-I271</f>
        <v>157</v>
      </c>
      <c r="N271" s="18">
        <v>157</v>
      </c>
      <c r="O271" s="19" t="s">
        <v>169</v>
      </c>
      <c r="P271" s="19" t="s">
        <v>278</v>
      </c>
      <c r="Q271" s="20" t="s">
        <v>247</v>
      </c>
      <c r="R271" s="21" t="str">
        <f ca="1">IF(Q271=0," ",IFERROR(IF(DATEDIF(TODAY(),Q271,"M")&lt;=5,"ROJO",IF(DATEDIF(TODAY(),Q271,"M")&gt;=12,"VERDE",IF(AND(DATEDIF(TODAY(),Q271,"M")&gt;=6,DATEDIF(TODAY(),Q271,"M")&lt;=11),"AMARILLO"))),S271))</f>
        <v>NO VENCIDO</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157</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+Julio!M277</f>
        <v>105</v>
      </c>
      <c r="E277" s="191"/>
      <c r="F277" s="178">
        <v>30</v>
      </c>
      <c r="G277" s="178"/>
      <c r="H277" s="178"/>
      <c r="I277" s="178"/>
      <c r="J277" s="175">
        <f>+F277+G277</f>
        <v>30</v>
      </c>
      <c r="K277" s="168">
        <f>+AO277</f>
        <v>0</v>
      </c>
      <c r="L277" s="164">
        <f>+J277+K277</f>
        <v>30</v>
      </c>
      <c r="M277" s="157">
        <f>+(D277+E277)-(L277)+H277-I277</f>
        <v>75</v>
      </c>
      <c r="N277" s="18">
        <v>105</v>
      </c>
      <c r="O277" s="19" t="s">
        <v>162</v>
      </c>
      <c r="P277" s="19" t="s">
        <v>285</v>
      </c>
      <c r="Q277" s="20">
        <v>46539</v>
      </c>
      <c r="R277" s="21" t="str">
        <f ca="1">IF(Q277=0," ",IFERROR(IF(DATEDIF(TODAY(),Q277,"M")&lt;=5,"ROJO",IF(DATEDIF(TODAY(),Q277,"M")&gt;=12,"VERDE",IF(AND(DATEDIF(TODAY(),Q277,"M")&gt;=6,DATEDIF(TODAY(),Q277,"M")&lt;=11),"AMARILLO"))),S277))</f>
        <v>AMARILLO</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105</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+Julio!M283</f>
        <v>8</v>
      </c>
      <c r="E283" s="191"/>
      <c r="F283" s="178"/>
      <c r="G283" s="178"/>
      <c r="H283" s="178"/>
      <c r="I283" s="178"/>
      <c r="J283" s="175">
        <f>+F283+G283</f>
        <v>0</v>
      </c>
      <c r="K283" s="168">
        <f>+AO283</f>
        <v>0</v>
      </c>
      <c r="L283" s="164">
        <f>+J283+K283</f>
        <v>0</v>
      </c>
      <c r="M283" s="157">
        <f>+(D283+E283)-(L283)+H283-I283</f>
        <v>8</v>
      </c>
      <c r="N283" s="18">
        <v>8</v>
      </c>
      <c r="O283" s="19" t="s">
        <v>169</v>
      </c>
      <c r="P283" s="19" t="s">
        <v>278</v>
      </c>
      <c r="Q283" s="20" t="s">
        <v>247</v>
      </c>
      <c r="R283" s="21" t="str">
        <f ca="1">IF(Q283=0," ",IFERROR(IF(DATEDIF(TODAY(),Q283,"M")&lt;=5,"ROJO",IF(DATEDIF(TODAY(),Q283,"M")&gt;=12,"VERDE",IF(AND(DATEDIF(TODAY(),Q283,"M")&gt;=6,DATEDIF(TODAY(),Q283,"M")&lt;=11),"AMARILLO"))),S283))</f>
        <v>NO VENCIDO</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+Julio!M289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+Julio!M296</f>
        <v>1161</v>
      </c>
      <c r="E296" s="191">
        <v>600</v>
      </c>
      <c r="F296" s="178">
        <v>211</v>
      </c>
      <c r="G296" s="178"/>
      <c r="H296" s="178"/>
      <c r="I296" s="178"/>
      <c r="J296" s="175">
        <f>+F296+G296</f>
        <v>211</v>
      </c>
      <c r="K296" s="168">
        <f>+AO296</f>
        <v>0</v>
      </c>
      <c r="L296" s="164">
        <f>+J296+K296</f>
        <v>211</v>
      </c>
      <c r="M296" s="157">
        <f>+(D296+E296)-L296+H296-I296</f>
        <v>1550</v>
      </c>
      <c r="N296" s="18">
        <v>1550</v>
      </c>
      <c r="O296" s="19" t="s">
        <v>276</v>
      </c>
      <c r="P296" s="19" t="s">
        <v>289</v>
      </c>
      <c r="Q296" s="20">
        <v>47300</v>
      </c>
      <c r="R296" s="21" t="str">
        <f ca="1">IF(Q296=0," ",IFERROR(IF(DATEDIF(TODAY(),Q296,"M")&lt;=5,"ROJO",IF(DATEDIF(TODAY(),Q296,"M")&gt;=12,"VERDE",IF(AND(DATEDIF(TODAY(),Q296,"M")&gt;=6,DATEDIF(TODAY(),Q296,"M")&lt;=11),"AMARILLO"))),S296))</f>
        <v>VERDE</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1550</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+Julio!M303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+Julio!M310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+Julio!M317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+Julio!M324</f>
        <v>0</v>
      </c>
      <c r="E324" s="191">
        <v>2000</v>
      </c>
      <c r="F324" s="178">
        <v>720</v>
      </c>
      <c r="G324" s="178"/>
      <c r="H324" s="178"/>
      <c r="I324" s="178"/>
      <c r="J324" s="175">
        <f>+F324+G324</f>
        <v>720</v>
      </c>
      <c r="K324" s="168">
        <f>+AO324</f>
        <v>0</v>
      </c>
      <c r="L324" s="164">
        <f>+J324+K324</f>
        <v>720</v>
      </c>
      <c r="M324" s="157">
        <f>+(D324+E324)-L324+H324-I324</f>
        <v>1280</v>
      </c>
      <c r="N324" s="18">
        <v>1280</v>
      </c>
      <c r="O324" s="19" t="s">
        <v>266</v>
      </c>
      <c r="P324" s="20" t="s">
        <v>290</v>
      </c>
      <c r="Q324" s="20">
        <v>46447</v>
      </c>
      <c r="R324" s="21" t="str">
        <f ca="1">IF(Q324=0," ",IFERROR(IF(DATEDIF(TODAY(),Q324,"M")&lt;=5,"ROJO",IF(DATEDIF(TODAY(),Q324,"M")&gt;=12,"VERDE",IF(AND(DATEDIF(TODAY(),Q324,"M")&gt;=6,DATEDIF(TODAY(),Q324,"M")&lt;=11),"AMARILLO"))),S324))</f>
        <v>ROJO</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1280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+Julio!M331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+Julio!M338</f>
        <v>1794</v>
      </c>
      <c r="E338" s="191"/>
      <c r="F338" s="178">
        <v>276</v>
      </c>
      <c r="G338" s="178"/>
      <c r="H338" s="178"/>
      <c r="I338" s="178"/>
      <c r="J338" s="175">
        <f>+F338+G338</f>
        <v>276</v>
      </c>
      <c r="K338" s="168">
        <f>+AO338</f>
        <v>0</v>
      </c>
      <c r="L338" s="164">
        <f>+J338+K338</f>
        <v>276</v>
      </c>
      <c r="M338" s="157">
        <f>+(D338+E338)-L338+H338-I338</f>
        <v>1518</v>
      </c>
      <c r="N338" s="18">
        <v>1518</v>
      </c>
      <c r="O338" s="19" t="s">
        <v>203</v>
      </c>
      <c r="P338" s="19" t="s">
        <v>289</v>
      </c>
      <c r="Q338" s="20">
        <v>47727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1518</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+Julio!M345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+Julio!M352</f>
        <v>2183</v>
      </c>
      <c r="E352" s="191"/>
      <c r="F352" s="178">
        <v>32</v>
      </c>
      <c r="G352" s="178"/>
      <c r="H352" s="178"/>
      <c r="I352" s="178"/>
      <c r="J352" s="175">
        <f>+F352+G352</f>
        <v>32</v>
      </c>
      <c r="K352" s="168">
        <f>+AO352</f>
        <v>0</v>
      </c>
      <c r="L352" s="164">
        <f>+J352+K352</f>
        <v>32</v>
      </c>
      <c r="M352" s="157">
        <f>+(D352+E352)-L352+H352-I352</f>
        <v>2151</v>
      </c>
      <c r="N352" s="18">
        <v>2151</v>
      </c>
      <c r="O352" s="19" t="s">
        <v>267</v>
      </c>
      <c r="P352" s="19" t="s">
        <v>289</v>
      </c>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2151</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+Julio!M359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+Julio!M366</f>
        <v>126</v>
      </c>
      <c r="E366" s="59">
        <v>50</v>
      </c>
      <c r="F366" s="60"/>
      <c r="G366" s="60"/>
      <c r="H366" s="30"/>
      <c r="I366" s="30"/>
      <c r="J366" s="31">
        <f t="shared" ref="J366:J372" si="3">+F366+G366</f>
        <v>0</v>
      </c>
      <c r="K366" s="61">
        <f t="shared" ref="K366:K372" si="4">+AO366</f>
        <v>0</v>
      </c>
      <c r="L366" s="62">
        <f t="shared" ref="L366:L372" si="5">+J366+K366</f>
        <v>0</v>
      </c>
      <c r="M366" s="63">
        <f t="shared" ref="M366:M372" si="6">+(D366+E366)-(L366)+H366-I366</f>
        <v>176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+Julio!M367</f>
        <v>27</v>
      </c>
      <c r="E367" s="59">
        <v>500</v>
      </c>
      <c r="F367" s="60"/>
      <c r="G367" s="60"/>
      <c r="H367" s="30"/>
      <c r="I367" s="30"/>
      <c r="J367" s="31">
        <f t="shared" si="3"/>
        <v>0</v>
      </c>
      <c r="K367" s="61">
        <f t="shared" si="4"/>
        <v>0</v>
      </c>
      <c r="L367" s="62">
        <f t="shared" si="5"/>
        <v>0</v>
      </c>
      <c r="M367" s="63">
        <f t="shared" si="6"/>
        <v>527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+Julio!M368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+Julio!M369</f>
        <v>26</v>
      </c>
      <c r="E369" s="59"/>
      <c r="F369" s="60"/>
      <c r="G369" s="60"/>
      <c r="H369" s="30"/>
      <c r="I369" s="30"/>
      <c r="J369" s="31">
        <f t="shared" si="3"/>
        <v>0</v>
      </c>
      <c r="K369" s="61">
        <f t="shared" si="4"/>
        <v>0</v>
      </c>
      <c r="L369" s="62">
        <f t="shared" si="5"/>
        <v>0</v>
      </c>
      <c r="M369" s="63">
        <f t="shared" si="6"/>
        <v>26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+Julio!M370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+Julio!M371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+Julio!M372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+Julio!M378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+Julio!M379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+Julio!M380</f>
        <v>0</v>
      </c>
      <c r="E380" s="59"/>
      <c r="F380" s="72"/>
      <c r="G380" s="72"/>
      <c r="H380" s="73"/>
      <c r="I380" s="73"/>
      <c r="J380" s="31">
        <f>SUM(F380,G380)</f>
        <v>0</v>
      </c>
      <c r="K380" s="61">
        <f>+AQ380</f>
        <v>0</v>
      </c>
      <c r="L380" s="62">
        <f>+J380+K380</f>
        <v>0</v>
      </c>
      <c r="M380" s="63">
        <f>+(D380+E380)-(L380)+H380-I380</f>
        <v>0</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7HjSIly7hqQ1FGu4lx98Frii6sMfjaBuB4oio7rbu5nVYSIR3la7IyI7buJoUrQGBDpEphGMpG6ESCWt4PAUcw==" saltValue="xmIy3SST8z0AkkdJ2fArSA=="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829" priority="16" stopIfTrue="1" operator="lessThan">
      <formula>0</formula>
    </cfRule>
  </conditionalFormatting>
  <conditionalFormatting sqref="D161">
    <cfRule type="cellIs" dxfId="828" priority="17" stopIfTrue="1" operator="lessThan">
      <formula>0</formula>
    </cfRule>
  </conditionalFormatting>
  <conditionalFormatting sqref="M6:M10">
    <cfRule type="cellIs" dxfId="827" priority="69" stopIfTrue="1" operator="lessThan">
      <formula>0</formula>
    </cfRule>
  </conditionalFormatting>
  <conditionalFormatting sqref="M11">
    <cfRule type="containsText" dxfId="826" priority="225" operator="containsText" text="Falso">
      <formula>NOT(ISERROR(SEARCH("Falso",M11)))</formula>
    </cfRule>
  </conditionalFormatting>
  <conditionalFormatting sqref="M12:M16">
    <cfRule type="cellIs" dxfId="825" priority="67" stopIfTrue="1" operator="lessThan">
      <formula>0</formula>
    </cfRule>
  </conditionalFormatting>
  <conditionalFormatting sqref="M17">
    <cfRule type="containsText" dxfId="824" priority="224" operator="containsText" text="Falso">
      <formula>NOT(ISERROR(SEARCH("Falso",M17)))</formula>
    </cfRule>
  </conditionalFormatting>
  <conditionalFormatting sqref="M18:M22">
    <cfRule type="cellIs" dxfId="823" priority="66" stopIfTrue="1" operator="lessThan">
      <formula>0</formula>
    </cfRule>
  </conditionalFormatting>
  <conditionalFormatting sqref="M23">
    <cfRule type="containsText" dxfId="822" priority="215" operator="containsText" text="Falso">
      <formula>NOT(ISERROR(SEARCH("Falso",M23)))</formula>
    </cfRule>
  </conditionalFormatting>
  <conditionalFormatting sqref="M24:M28">
    <cfRule type="cellIs" dxfId="821" priority="65" stopIfTrue="1" operator="lessThan">
      <formula>0</formula>
    </cfRule>
  </conditionalFormatting>
  <conditionalFormatting sqref="M29">
    <cfRule type="containsText" dxfId="820" priority="214" operator="containsText" text="Falso">
      <formula>NOT(ISERROR(SEARCH("Falso",M29)))</formula>
    </cfRule>
  </conditionalFormatting>
  <conditionalFormatting sqref="M30:M34">
    <cfRule type="cellIs" dxfId="819" priority="64" stopIfTrue="1" operator="lessThan">
      <formula>0</formula>
    </cfRule>
  </conditionalFormatting>
  <conditionalFormatting sqref="M35">
    <cfRule type="containsText" dxfId="818" priority="205" operator="containsText" text="Falso">
      <formula>NOT(ISERROR(SEARCH("Falso",M35)))</formula>
    </cfRule>
  </conditionalFormatting>
  <conditionalFormatting sqref="M36:M40">
    <cfRule type="cellIs" dxfId="817" priority="63" stopIfTrue="1" operator="lessThan">
      <formula>0</formula>
    </cfRule>
  </conditionalFormatting>
  <conditionalFormatting sqref="M41">
    <cfRule type="containsText" dxfId="816" priority="204" operator="containsText" text="Falso">
      <formula>NOT(ISERROR(SEARCH("Falso",M41)))</formula>
    </cfRule>
  </conditionalFormatting>
  <conditionalFormatting sqref="M42:M46">
    <cfRule type="cellIs" dxfId="815" priority="62" stopIfTrue="1" operator="lessThan">
      <formula>0</formula>
    </cfRule>
  </conditionalFormatting>
  <conditionalFormatting sqref="M47">
    <cfRule type="containsText" dxfId="814" priority="195" operator="containsText" text="Falso">
      <formula>NOT(ISERROR(SEARCH("Falso",M47)))</formula>
    </cfRule>
  </conditionalFormatting>
  <conditionalFormatting sqref="M48:M52">
    <cfRule type="cellIs" dxfId="813" priority="61" stopIfTrue="1" operator="lessThan">
      <formula>0</formula>
    </cfRule>
  </conditionalFormatting>
  <conditionalFormatting sqref="M54:M58">
    <cfRule type="cellIs" dxfId="812" priority="60" stopIfTrue="1" operator="lessThan">
      <formula>0</formula>
    </cfRule>
  </conditionalFormatting>
  <conditionalFormatting sqref="M60:M64">
    <cfRule type="cellIs" dxfId="811" priority="59" stopIfTrue="1" operator="lessThan">
      <formula>0</formula>
    </cfRule>
  </conditionalFormatting>
  <conditionalFormatting sqref="M66:M70">
    <cfRule type="cellIs" dxfId="810" priority="58" stopIfTrue="1" operator="lessThan">
      <formula>0</formula>
    </cfRule>
  </conditionalFormatting>
  <conditionalFormatting sqref="M72:M76">
    <cfRule type="cellIs" dxfId="809" priority="57" stopIfTrue="1" operator="lessThan">
      <formula>0</formula>
    </cfRule>
  </conditionalFormatting>
  <conditionalFormatting sqref="M78:M82">
    <cfRule type="cellIs" dxfId="808" priority="56" stopIfTrue="1" operator="lessThan">
      <formula>0</formula>
    </cfRule>
  </conditionalFormatting>
  <conditionalFormatting sqref="M84:M88">
    <cfRule type="cellIs" dxfId="807" priority="55" stopIfTrue="1" operator="lessThan">
      <formula>0</formula>
    </cfRule>
  </conditionalFormatting>
  <conditionalFormatting sqref="M90:M94">
    <cfRule type="cellIs" dxfId="806" priority="54" stopIfTrue="1" operator="lessThan">
      <formula>0</formula>
    </cfRule>
  </conditionalFormatting>
  <conditionalFormatting sqref="M96:M100">
    <cfRule type="cellIs" dxfId="805" priority="53" stopIfTrue="1" operator="lessThan">
      <formula>0</formula>
    </cfRule>
  </conditionalFormatting>
  <conditionalFormatting sqref="M102:M106">
    <cfRule type="cellIs" dxfId="804" priority="52" stopIfTrue="1" operator="lessThan">
      <formula>0</formula>
    </cfRule>
  </conditionalFormatting>
  <conditionalFormatting sqref="M107">
    <cfRule type="containsText" dxfId="803" priority="180" operator="containsText" text="Falso">
      <formula>NOT(ISERROR(SEARCH("Falso",M107)))</formula>
    </cfRule>
  </conditionalFormatting>
  <conditionalFormatting sqref="M108:M112">
    <cfRule type="cellIs" dxfId="802" priority="51" stopIfTrue="1" operator="lessThan">
      <formula>0</formula>
    </cfRule>
  </conditionalFormatting>
  <conditionalFormatting sqref="M114:M118">
    <cfRule type="cellIs" dxfId="801" priority="50" stopIfTrue="1" operator="lessThan">
      <formula>0</formula>
    </cfRule>
  </conditionalFormatting>
  <conditionalFormatting sqref="M120:M124">
    <cfRule type="cellIs" dxfId="800" priority="49" stopIfTrue="1" operator="lessThan">
      <formula>0</formula>
    </cfRule>
  </conditionalFormatting>
  <conditionalFormatting sqref="M126:M130">
    <cfRule type="cellIs" dxfId="799" priority="48" stopIfTrue="1" operator="lessThan">
      <formula>0</formula>
    </cfRule>
  </conditionalFormatting>
  <conditionalFormatting sqref="M132:M136">
    <cfRule type="cellIs" dxfId="798" priority="47" stopIfTrue="1" operator="lessThan">
      <formula>0</formula>
    </cfRule>
  </conditionalFormatting>
  <conditionalFormatting sqref="M138:M142">
    <cfRule type="cellIs" dxfId="797" priority="46" stopIfTrue="1" operator="lessThan">
      <formula>0</formula>
    </cfRule>
  </conditionalFormatting>
  <conditionalFormatting sqref="M144:M148">
    <cfRule type="cellIs" dxfId="796" priority="45" stopIfTrue="1" operator="lessThan">
      <formula>0</formula>
    </cfRule>
  </conditionalFormatting>
  <conditionalFormatting sqref="M150:M154">
    <cfRule type="cellIs" dxfId="795" priority="44" stopIfTrue="1" operator="lessThan">
      <formula>0</formula>
    </cfRule>
  </conditionalFormatting>
  <conditionalFormatting sqref="M155">
    <cfRule type="containsText" dxfId="794" priority="70" operator="containsText" text="Falso">
      <formula>NOT(ISERROR(SEARCH("Falso",M155)))</formula>
    </cfRule>
  </conditionalFormatting>
  <conditionalFormatting sqref="M156:M160">
    <cfRule type="cellIs" dxfId="793" priority="43" stopIfTrue="1" operator="lessThan">
      <formula>0</formula>
    </cfRule>
  </conditionalFormatting>
  <conditionalFormatting sqref="M161">
    <cfRule type="containsText" dxfId="792" priority="71" operator="containsText" text="Falso">
      <formula>NOT(ISERROR(SEARCH("Falso",M161)))</formula>
    </cfRule>
  </conditionalFormatting>
  <conditionalFormatting sqref="M162:M166">
    <cfRule type="cellIs" dxfId="791" priority="42" stopIfTrue="1" operator="lessThan">
      <formula>0</formula>
    </cfRule>
  </conditionalFormatting>
  <conditionalFormatting sqref="M167">
    <cfRule type="containsText" dxfId="790" priority="167" operator="containsText" text="Falso">
      <formula>NOT(ISERROR(SEARCH("Falso",M167)))</formula>
    </cfRule>
  </conditionalFormatting>
  <conditionalFormatting sqref="M168:M172">
    <cfRule type="cellIs" dxfId="789" priority="41" stopIfTrue="1" operator="lessThan">
      <formula>0</formula>
    </cfRule>
  </conditionalFormatting>
  <conditionalFormatting sqref="M173">
    <cfRule type="containsText" dxfId="788" priority="162" operator="containsText" text="Falso">
      <formula>NOT(ISERROR(SEARCH("Falso",M173)))</formula>
    </cfRule>
  </conditionalFormatting>
  <conditionalFormatting sqref="M174:M178">
    <cfRule type="cellIs" dxfId="787" priority="40" stopIfTrue="1" operator="lessThan">
      <formula>0</formula>
    </cfRule>
  </conditionalFormatting>
  <conditionalFormatting sqref="M179">
    <cfRule type="containsText" dxfId="786" priority="157" operator="containsText" text="Falso">
      <formula>NOT(ISERROR(SEARCH("Falso",M179)))</formula>
    </cfRule>
  </conditionalFormatting>
  <conditionalFormatting sqref="M180:M184">
    <cfRule type="cellIs" dxfId="785" priority="39" stopIfTrue="1" operator="lessThan">
      <formula>0</formula>
    </cfRule>
  </conditionalFormatting>
  <conditionalFormatting sqref="M185">
    <cfRule type="containsText" dxfId="784" priority="152" operator="containsText" text="Falso">
      <formula>NOT(ISERROR(SEARCH("Falso",M185)))</formula>
    </cfRule>
  </conditionalFormatting>
  <conditionalFormatting sqref="M186:M190">
    <cfRule type="cellIs" dxfId="783" priority="38" stopIfTrue="1" operator="lessThan">
      <formula>0</formula>
    </cfRule>
  </conditionalFormatting>
  <conditionalFormatting sqref="M192:M196">
    <cfRule type="cellIs" dxfId="782" priority="37" stopIfTrue="1" operator="lessThan">
      <formula>0</formula>
    </cfRule>
  </conditionalFormatting>
  <conditionalFormatting sqref="M198:M202">
    <cfRule type="cellIs" dxfId="781" priority="36" stopIfTrue="1" operator="lessThan">
      <formula>0</formula>
    </cfRule>
  </conditionalFormatting>
  <conditionalFormatting sqref="M204:M208">
    <cfRule type="cellIs" dxfId="780" priority="35" stopIfTrue="1" operator="lessThan">
      <formula>0</formula>
    </cfRule>
  </conditionalFormatting>
  <conditionalFormatting sqref="M210:M214">
    <cfRule type="cellIs" dxfId="779" priority="34" stopIfTrue="1" operator="lessThan">
      <formula>0</formula>
    </cfRule>
  </conditionalFormatting>
  <conditionalFormatting sqref="M216:M220">
    <cfRule type="cellIs" dxfId="778" priority="33" stopIfTrue="1" operator="lessThan">
      <formula>0</formula>
    </cfRule>
  </conditionalFormatting>
  <conditionalFormatting sqref="M223:M227">
    <cfRule type="cellIs" dxfId="777" priority="32" stopIfTrue="1" operator="lessThan">
      <formula>0</formula>
    </cfRule>
  </conditionalFormatting>
  <conditionalFormatting sqref="M228">
    <cfRule type="containsText" dxfId="776" priority="141" operator="containsText" text="Falso">
      <formula>NOT(ISERROR(SEARCH("Falso",M228)))</formula>
    </cfRule>
  </conditionalFormatting>
  <conditionalFormatting sqref="M229:M233">
    <cfRule type="cellIs" dxfId="775" priority="31" stopIfTrue="1" operator="lessThan">
      <formula>0</formula>
    </cfRule>
  </conditionalFormatting>
  <conditionalFormatting sqref="M235:M239">
    <cfRule type="cellIs" dxfId="774" priority="30" stopIfTrue="1" operator="lessThan">
      <formula>0</formula>
    </cfRule>
  </conditionalFormatting>
  <conditionalFormatting sqref="M241:M245">
    <cfRule type="cellIs" dxfId="773" priority="29" stopIfTrue="1" operator="lessThan">
      <formula>0</formula>
    </cfRule>
  </conditionalFormatting>
  <conditionalFormatting sqref="M247:M251">
    <cfRule type="cellIs" dxfId="772" priority="28" stopIfTrue="1" operator="lessThan">
      <formula>0</formula>
    </cfRule>
  </conditionalFormatting>
  <conditionalFormatting sqref="M252">
    <cfRule type="containsText" dxfId="771" priority="131" operator="containsText" text="Falso">
      <formula>NOT(ISERROR(SEARCH("Falso",M252)))</formula>
    </cfRule>
  </conditionalFormatting>
  <conditionalFormatting sqref="M253:M257">
    <cfRule type="cellIs" dxfId="770" priority="27" stopIfTrue="1" operator="lessThan">
      <formula>0</formula>
    </cfRule>
  </conditionalFormatting>
  <conditionalFormatting sqref="M258">
    <cfRule type="containsText" dxfId="769" priority="126" operator="containsText" text="Falso">
      <formula>NOT(ISERROR(SEARCH("Falso",M258)))</formula>
    </cfRule>
  </conditionalFormatting>
  <conditionalFormatting sqref="M259:M263">
    <cfRule type="cellIs" dxfId="768" priority="26" stopIfTrue="1" operator="lessThan">
      <formula>0</formula>
    </cfRule>
  </conditionalFormatting>
  <conditionalFormatting sqref="M265:M269">
    <cfRule type="cellIs" dxfId="767" priority="25" stopIfTrue="1" operator="lessThan">
      <formula>0</formula>
    </cfRule>
  </conditionalFormatting>
  <conditionalFormatting sqref="M271:M275">
    <cfRule type="cellIs" dxfId="766" priority="24" stopIfTrue="1" operator="lessThan">
      <formula>0</formula>
    </cfRule>
  </conditionalFormatting>
  <conditionalFormatting sqref="M277:M281">
    <cfRule type="cellIs" dxfId="765" priority="23" stopIfTrue="1" operator="lessThan">
      <formula>0</formula>
    </cfRule>
  </conditionalFormatting>
  <conditionalFormatting sqref="M283:M287">
    <cfRule type="cellIs" dxfId="764" priority="22" stopIfTrue="1" operator="lessThan">
      <formula>0</formula>
    </cfRule>
  </conditionalFormatting>
  <conditionalFormatting sqref="M289:M293">
    <cfRule type="cellIs" dxfId="763" priority="21" stopIfTrue="1" operator="lessThan">
      <formula>0</formula>
    </cfRule>
  </conditionalFormatting>
  <conditionalFormatting sqref="M296:M301">
    <cfRule type="cellIs" dxfId="762" priority="15" stopIfTrue="1" operator="lessThan">
      <formula>0</formula>
    </cfRule>
  </conditionalFormatting>
  <conditionalFormatting sqref="M302">
    <cfRule type="containsText" dxfId="761" priority="14" operator="containsText" text="Falso">
      <formula>NOT(ISERROR(SEARCH("Falso",M302)))</formula>
    </cfRule>
  </conditionalFormatting>
  <conditionalFormatting sqref="M303:M308">
    <cfRule type="cellIs" dxfId="760" priority="9" stopIfTrue="1" operator="lessThan">
      <formula>0</formula>
    </cfRule>
  </conditionalFormatting>
  <conditionalFormatting sqref="M310:M315">
    <cfRule type="cellIs" dxfId="759" priority="8" stopIfTrue="1" operator="lessThan">
      <formula>0</formula>
    </cfRule>
  </conditionalFormatting>
  <conditionalFormatting sqref="M317:M322">
    <cfRule type="cellIs" dxfId="758" priority="7" stopIfTrue="1" operator="lessThan">
      <formula>0</formula>
    </cfRule>
  </conditionalFormatting>
  <conditionalFormatting sqref="M324:M329">
    <cfRule type="cellIs" dxfId="757" priority="6" stopIfTrue="1" operator="lessThan">
      <formula>0</formula>
    </cfRule>
  </conditionalFormatting>
  <conditionalFormatting sqref="M331:M336">
    <cfRule type="cellIs" dxfId="756" priority="5" stopIfTrue="1" operator="lessThan">
      <formula>0</formula>
    </cfRule>
  </conditionalFormatting>
  <conditionalFormatting sqref="M338:M343">
    <cfRule type="cellIs" dxfId="755" priority="4" stopIfTrue="1" operator="lessThan">
      <formula>0</formula>
    </cfRule>
  </conditionalFormatting>
  <conditionalFormatting sqref="M345:M350">
    <cfRule type="cellIs" dxfId="754" priority="3" stopIfTrue="1" operator="lessThan">
      <formula>0</formula>
    </cfRule>
  </conditionalFormatting>
  <conditionalFormatting sqref="M352:M357">
    <cfRule type="cellIs" dxfId="753" priority="2" stopIfTrue="1" operator="lessThan">
      <formula>0</formula>
    </cfRule>
  </conditionalFormatting>
  <conditionalFormatting sqref="M358">
    <cfRule type="containsText" dxfId="752" priority="10" operator="containsText" text="Falso">
      <formula>NOT(ISERROR(SEARCH("Falso",M358)))</formula>
    </cfRule>
  </conditionalFormatting>
  <conditionalFormatting sqref="M359:M364">
    <cfRule type="cellIs" dxfId="751" priority="1" stopIfTrue="1" operator="lessThan">
      <formula>0</formula>
    </cfRule>
  </conditionalFormatting>
  <conditionalFormatting sqref="M365">
    <cfRule type="containsText" dxfId="750" priority="80" operator="containsText" text="Falso">
      <formula>NOT(ISERROR(SEARCH("Falso",M365)))</formula>
    </cfRule>
  </conditionalFormatting>
  <conditionalFormatting sqref="M366:M372">
    <cfRule type="cellIs" dxfId="749" priority="230" stopIfTrue="1" operator="lessThan">
      <formula>0</formula>
    </cfRule>
  </conditionalFormatting>
  <conditionalFormatting sqref="M378:M380">
    <cfRule type="cellIs" dxfId="748" priority="18" stopIfTrue="1" operator="lessThan">
      <formula>0</formula>
    </cfRule>
  </conditionalFormatting>
  <conditionalFormatting sqref="R6:R10">
    <cfRule type="containsText" dxfId="747" priority="228" stopIfTrue="1" operator="containsText" text="AMARILLO">
      <formula>NOT(ISERROR(SEARCH("AMARILLO",R6)))</formula>
    </cfRule>
    <cfRule type="containsText" dxfId="746" priority="227" operator="containsText" text="VERDE">
      <formula>NOT(ISERROR(SEARCH("VERDE",R6)))</formula>
    </cfRule>
    <cfRule type="containsText" dxfId="745" priority="226" operator="containsText" text="VENCIDO">
      <formula>NOT(ISERROR(SEARCH("VENCIDO",R6)))</formula>
    </cfRule>
    <cfRule type="containsText" dxfId="744" priority="229" operator="containsText" text="ROJO">
      <formula>NOT(ISERROR(SEARCH("ROJO",R6)))</formula>
    </cfRule>
  </conditionalFormatting>
  <conditionalFormatting sqref="R12:R16">
    <cfRule type="containsText" dxfId="743" priority="220" operator="containsText" text="VENCIDO">
      <formula>NOT(ISERROR(SEARCH("VENCIDO",R12)))</formula>
    </cfRule>
    <cfRule type="containsText" dxfId="742" priority="223" operator="containsText" text="ROJO">
      <formula>NOT(ISERROR(SEARCH("ROJO",R12)))</formula>
    </cfRule>
    <cfRule type="containsText" dxfId="741" priority="222" stopIfTrue="1" operator="containsText" text="AMARILLO">
      <formula>NOT(ISERROR(SEARCH("AMARILLO",R12)))</formula>
    </cfRule>
    <cfRule type="containsText" dxfId="740" priority="221" operator="containsText" text="VERDE">
      <formula>NOT(ISERROR(SEARCH("VERDE",R12)))</formula>
    </cfRule>
  </conditionalFormatting>
  <conditionalFormatting sqref="R18:R22">
    <cfRule type="containsText" dxfId="739" priority="218" stopIfTrue="1" operator="containsText" text="AMARILLO">
      <formula>NOT(ISERROR(SEARCH("AMARILLO",R18)))</formula>
    </cfRule>
    <cfRule type="containsText" dxfId="738" priority="217" operator="containsText" text="VERDE">
      <formula>NOT(ISERROR(SEARCH("VERDE",R18)))</formula>
    </cfRule>
    <cfRule type="containsText" dxfId="737" priority="216" operator="containsText" text="VENCIDO">
      <formula>NOT(ISERROR(SEARCH("VENCIDO",R18)))</formula>
    </cfRule>
    <cfRule type="containsText" dxfId="736" priority="219" operator="containsText" text="ROJO">
      <formula>NOT(ISERROR(SEARCH("ROJO",R18)))</formula>
    </cfRule>
  </conditionalFormatting>
  <conditionalFormatting sqref="R24:R28">
    <cfRule type="containsText" dxfId="735" priority="213" operator="containsText" text="ROJO">
      <formula>NOT(ISERROR(SEARCH("ROJO",R24)))</formula>
    </cfRule>
    <cfRule type="containsText" dxfId="734" priority="212" stopIfTrue="1" operator="containsText" text="AMARILLO">
      <formula>NOT(ISERROR(SEARCH("AMARILLO",R24)))</formula>
    </cfRule>
    <cfRule type="containsText" dxfId="733" priority="211" operator="containsText" text="VERDE">
      <formula>NOT(ISERROR(SEARCH("VERDE",R24)))</formula>
    </cfRule>
    <cfRule type="containsText" dxfId="732" priority="210" operator="containsText" text="VENCIDO">
      <formula>NOT(ISERROR(SEARCH("VENCIDO",R24)))</formula>
    </cfRule>
  </conditionalFormatting>
  <conditionalFormatting sqref="R30:R34">
    <cfRule type="containsText" dxfId="731" priority="209" operator="containsText" text="ROJO">
      <formula>NOT(ISERROR(SEARCH("ROJO",R30)))</formula>
    </cfRule>
    <cfRule type="containsText" dxfId="730" priority="208" stopIfTrue="1" operator="containsText" text="AMARILLO">
      <formula>NOT(ISERROR(SEARCH("AMARILLO",R30)))</formula>
    </cfRule>
    <cfRule type="containsText" dxfId="729" priority="207" operator="containsText" text="VERDE">
      <formula>NOT(ISERROR(SEARCH("VERDE",R30)))</formula>
    </cfRule>
    <cfRule type="containsText" dxfId="728" priority="206" operator="containsText" text="VENCIDO">
      <formula>NOT(ISERROR(SEARCH("VENCIDO",R30)))</formula>
    </cfRule>
  </conditionalFormatting>
  <conditionalFormatting sqref="R36:R40">
    <cfRule type="containsText" dxfId="727" priority="203" operator="containsText" text="ROJO">
      <formula>NOT(ISERROR(SEARCH("ROJO",R36)))</formula>
    </cfRule>
    <cfRule type="containsText" dxfId="726" priority="202" stopIfTrue="1" operator="containsText" text="AMARILLO">
      <formula>NOT(ISERROR(SEARCH("AMARILLO",R36)))</formula>
    </cfRule>
    <cfRule type="containsText" dxfId="725" priority="201" operator="containsText" text="VERDE">
      <formula>NOT(ISERROR(SEARCH("VERDE",R36)))</formula>
    </cfRule>
    <cfRule type="containsText" dxfId="724" priority="200" operator="containsText" text="VENCIDO">
      <formula>NOT(ISERROR(SEARCH("VENCIDO",R36)))</formula>
    </cfRule>
  </conditionalFormatting>
  <conditionalFormatting sqref="R42:R46">
    <cfRule type="containsText" dxfId="723" priority="199" operator="containsText" text="ROJO">
      <formula>NOT(ISERROR(SEARCH("ROJO",R42)))</formula>
    </cfRule>
    <cfRule type="containsText" dxfId="722" priority="197" operator="containsText" text="VERDE">
      <formula>NOT(ISERROR(SEARCH("VERDE",R42)))</formula>
    </cfRule>
    <cfRule type="containsText" dxfId="721" priority="196" operator="containsText" text="VENCIDO">
      <formula>NOT(ISERROR(SEARCH("VENCIDO",R42)))</formula>
    </cfRule>
    <cfRule type="containsText" dxfId="720" priority="198" stopIfTrue="1" operator="containsText" text="AMARILLO">
      <formula>NOT(ISERROR(SEARCH("AMARILLO",R42)))</formula>
    </cfRule>
  </conditionalFormatting>
  <conditionalFormatting sqref="R102:R106">
    <cfRule type="containsText" dxfId="719" priority="184" operator="containsText" text="ROJO">
      <formula>NOT(ISERROR(SEARCH("ROJO",R102)))</formula>
    </cfRule>
    <cfRule type="containsText" dxfId="718" priority="183" stopIfTrue="1" operator="containsText" text="AMARILLO">
      <formula>NOT(ISERROR(SEARCH("AMARILLO",R102)))</formula>
    </cfRule>
    <cfRule type="containsText" dxfId="717" priority="182" operator="containsText" text="VERDE">
      <formula>NOT(ISERROR(SEARCH("VERDE",R102)))</formula>
    </cfRule>
    <cfRule type="containsText" dxfId="716" priority="181" operator="containsText" text="VENCIDO">
      <formula>NOT(ISERROR(SEARCH("VENCIDO",R102)))</formula>
    </cfRule>
  </conditionalFormatting>
  <conditionalFormatting sqref="R150:R154">
    <cfRule type="containsText" dxfId="715" priority="177" operator="containsText" text="VERDE">
      <formula>NOT(ISERROR(SEARCH("VERDE",R150)))</formula>
    </cfRule>
    <cfRule type="containsText" dxfId="714" priority="178" stopIfTrue="1" operator="containsText" text="AMARILLO">
      <formula>NOT(ISERROR(SEARCH("AMARILLO",R150)))</formula>
    </cfRule>
    <cfRule type="containsText" dxfId="713" priority="179" operator="containsText" text="ROJO">
      <formula>NOT(ISERROR(SEARCH("ROJO",R150)))</formula>
    </cfRule>
    <cfRule type="containsText" dxfId="712" priority="176" operator="containsText" text="VENCIDO">
      <formula>NOT(ISERROR(SEARCH("VENCIDO",R150)))</formula>
    </cfRule>
  </conditionalFormatting>
  <conditionalFormatting sqref="R156:R160">
    <cfRule type="containsText" dxfId="711" priority="175" operator="containsText" text="ROJO">
      <formula>NOT(ISERROR(SEARCH("ROJO",R156)))</formula>
    </cfRule>
    <cfRule type="containsText" dxfId="710" priority="174" stopIfTrue="1" operator="containsText" text="AMARILLO">
      <formula>NOT(ISERROR(SEARCH("AMARILLO",R156)))</formula>
    </cfRule>
    <cfRule type="containsText" dxfId="709" priority="173" operator="containsText" text="VERDE">
      <formula>NOT(ISERROR(SEARCH("VERDE",R156)))</formula>
    </cfRule>
    <cfRule type="containsText" dxfId="708" priority="172" operator="containsText" text="VENCIDO">
      <formula>NOT(ISERROR(SEARCH("VENCIDO",R156)))</formula>
    </cfRule>
  </conditionalFormatting>
  <conditionalFormatting sqref="R162:R166">
    <cfRule type="containsText" dxfId="707" priority="171" operator="containsText" text="ROJO">
      <formula>NOT(ISERROR(SEARCH("ROJO",R162)))</formula>
    </cfRule>
    <cfRule type="containsText" dxfId="706" priority="170" stopIfTrue="1" operator="containsText" text="AMARILLO">
      <formula>NOT(ISERROR(SEARCH("AMARILLO",R162)))</formula>
    </cfRule>
    <cfRule type="containsText" dxfId="705" priority="168" operator="containsText" text="VENCIDO">
      <formula>NOT(ISERROR(SEARCH("VENCIDO",R162)))</formula>
    </cfRule>
    <cfRule type="containsText" dxfId="704" priority="169" operator="containsText" text="VERDE">
      <formula>NOT(ISERROR(SEARCH("VERDE",R162)))</formula>
    </cfRule>
  </conditionalFormatting>
  <conditionalFormatting sqref="R168:R172">
    <cfRule type="containsText" dxfId="703" priority="166" operator="containsText" text="ROJO">
      <formula>NOT(ISERROR(SEARCH("ROJO",R168)))</formula>
    </cfRule>
    <cfRule type="containsText" dxfId="702" priority="165" stopIfTrue="1" operator="containsText" text="AMARILLO">
      <formula>NOT(ISERROR(SEARCH("AMARILLO",R168)))</formula>
    </cfRule>
    <cfRule type="containsText" dxfId="701" priority="164" operator="containsText" text="VERDE">
      <formula>NOT(ISERROR(SEARCH("VERDE",R168)))</formula>
    </cfRule>
    <cfRule type="containsText" dxfId="700" priority="163" operator="containsText" text="VENCIDO">
      <formula>NOT(ISERROR(SEARCH("VENCIDO",R168)))</formula>
    </cfRule>
  </conditionalFormatting>
  <conditionalFormatting sqref="R174:R178">
    <cfRule type="containsText" dxfId="699" priority="159" operator="containsText" text="VERDE">
      <formula>NOT(ISERROR(SEARCH("VERDE",R174)))</formula>
    </cfRule>
    <cfRule type="containsText" dxfId="698" priority="160" stopIfTrue="1" operator="containsText" text="AMARILLO">
      <formula>NOT(ISERROR(SEARCH("AMARILLO",R174)))</formula>
    </cfRule>
    <cfRule type="containsText" dxfId="697" priority="161" operator="containsText" text="ROJO">
      <formula>NOT(ISERROR(SEARCH("ROJO",R174)))</formula>
    </cfRule>
    <cfRule type="containsText" dxfId="696" priority="158" operator="containsText" text="VENCIDO">
      <formula>NOT(ISERROR(SEARCH("VENCIDO",R174)))</formula>
    </cfRule>
  </conditionalFormatting>
  <conditionalFormatting sqref="R180:R184">
    <cfRule type="containsText" dxfId="695" priority="154" operator="containsText" text="VERDE">
      <formula>NOT(ISERROR(SEARCH("VERDE",R180)))</formula>
    </cfRule>
    <cfRule type="containsText" dxfId="694" priority="153" operator="containsText" text="VENCIDO">
      <formula>NOT(ISERROR(SEARCH("VENCIDO",R180)))</formula>
    </cfRule>
    <cfRule type="containsText" dxfId="693" priority="155" stopIfTrue="1" operator="containsText" text="AMARILLO">
      <formula>NOT(ISERROR(SEARCH("AMARILLO",R180)))</formula>
    </cfRule>
    <cfRule type="containsText" dxfId="692" priority="156" operator="containsText" text="ROJO">
      <formula>NOT(ISERROR(SEARCH("ROJO",R180)))</formula>
    </cfRule>
  </conditionalFormatting>
  <conditionalFormatting sqref="R223:R227">
    <cfRule type="containsText" dxfId="691" priority="140" operator="containsText" text="ROJO">
      <formula>NOT(ISERROR(SEARCH("ROJO",R223)))</formula>
    </cfRule>
    <cfRule type="containsText" dxfId="690" priority="139" stopIfTrue="1" operator="containsText" text="AMARILLO">
      <formula>NOT(ISERROR(SEARCH("AMARILLO",R223)))</formula>
    </cfRule>
    <cfRule type="containsText" dxfId="689" priority="138" operator="containsText" text="VERDE">
      <formula>NOT(ISERROR(SEARCH("VERDE",R223)))</formula>
    </cfRule>
    <cfRule type="containsText" dxfId="688" priority="137" operator="containsText" text="VENCIDO">
      <formula>NOT(ISERROR(SEARCH("VENCIDO",R223)))</formula>
    </cfRule>
  </conditionalFormatting>
  <conditionalFormatting sqref="R247:R251">
    <cfRule type="containsText" dxfId="687" priority="128" operator="containsText" text="VERDE">
      <formula>NOT(ISERROR(SEARCH("VERDE",R247)))</formula>
    </cfRule>
    <cfRule type="containsText" dxfId="686" priority="127" operator="containsText" text="VENCIDO">
      <formula>NOT(ISERROR(SEARCH("VENCIDO",R247)))</formula>
    </cfRule>
    <cfRule type="containsText" dxfId="685" priority="130" operator="containsText" text="ROJO">
      <formula>NOT(ISERROR(SEARCH("ROJO",R247)))</formula>
    </cfRule>
    <cfRule type="containsText" dxfId="684" priority="129" stopIfTrue="1" operator="containsText" text="AMARILLO">
      <formula>NOT(ISERROR(SEARCH("AMARILLO",R247)))</formula>
    </cfRule>
  </conditionalFormatting>
  <conditionalFormatting sqref="R253:R257">
    <cfRule type="containsText" dxfId="683" priority="124" stopIfTrue="1" operator="containsText" text="AMARILLO">
      <formula>NOT(ISERROR(SEARCH("AMARILLO",R253)))</formula>
    </cfRule>
    <cfRule type="containsText" dxfId="682" priority="125" operator="containsText" text="ROJO">
      <formula>NOT(ISERROR(SEARCH("ROJO",R253)))</formula>
    </cfRule>
    <cfRule type="containsText" dxfId="681" priority="122" operator="containsText" text="VENCIDO">
      <formula>NOT(ISERROR(SEARCH("VENCIDO",R253)))</formula>
    </cfRule>
    <cfRule type="containsText" dxfId="680" priority="123" operator="containsText" text="VERDE">
      <formula>NOT(ISERROR(SEARCH("VERDE",R253)))</formula>
    </cfRule>
  </conditionalFormatting>
  <conditionalFormatting sqref="R296:R301">
    <cfRule type="containsText" dxfId="679" priority="106" operator="containsText" text="VENCIDO">
      <formula>NOT(ISERROR(SEARCH("VENCIDO",R296)))</formula>
    </cfRule>
    <cfRule type="containsText" dxfId="678" priority="108" stopIfTrue="1" operator="containsText" text="AMARILLO">
      <formula>NOT(ISERROR(SEARCH("AMARILLO",R296)))</formula>
    </cfRule>
    <cfRule type="containsText" dxfId="677" priority="109" operator="containsText" text="ROJO">
      <formula>NOT(ISERROR(SEARCH("ROJO",R296)))</formula>
    </cfRule>
    <cfRule type="containsText" dxfId="676" priority="107" operator="containsText" text="VERDE">
      <formula>NOT(ISERROR(SEARCH("VERDE",R296)))</formula>
    </cfRule>
  </conditionalFormatting>
  <conditionalFormatting sqref="R352:R357">
    <cfRule type="containsText" dxfId="675" priority="84" stopIfTrue="1" operator="containsText" text="AMARILLO">
      <formula>NOT(ISERROR(SEARCH("AMARILLO",R352)))</formula>
    </cfRule>
    <cfRule type="containsText" dxfId="674" priority="85" operator="containsText" text="ROJO">
      <formula>NOT(ISERROR(SEARCH("ROJO",R352)))</formula>
    </cfRule>
    <cfRule type="containsText" dxfId="673" priority="82" operator="containsText" text="VENCIDO">
      <formula>NOT(ISERROR(SEARCH("VENCIDO",R352)))</formula>
    </cfRule>
    <cfRule type="containsText" dxfId="672" priority="83" operator="containsText" text="VERDE">
      <formula>NOT(ISERROR(SEARCH("VERDE",R352)))</formula>
    </cfRule>
  </conditionalFormatting>
  <conditionalFormatting sqref="R359:R364">
    <cfRule type="containsText" dxfId="671" priority="78" stopIfTrue="1" operator="containsText" text="AMARILLO">
      <formula>NOT(ISERROR(SEARCH("AMARILLO",R359)))</formula>
    </cfRule>
    <cfRule type="containsText" dxfId="670" priority="77" operator="containsText" text="VERDE">
      <formula>NOT(ISERROR(SEARCH("VERDE",R359)))</formula>
    </cfRule>
    <cfRule type="containsText" dxfId="669" priority="76" operator="containsText" text="VENCIDO">
      <formula>NOT(ISERROR(SEARCH("VENCIDO",R359)))</formula>
    </cfRule>
    <cfRule type="containsText" dxfId="668" priority="79" operator="containsText" text="ROJO">
      <formula>NOT(ISERROR(SEARCH("ROJO",R359)))</formula>
    </cfRule>
  </conditionalFormatting>
  <conditionalFormatting sqref="R366:R372">
    <cfRule type="containsText" dxfId="667" priority="72" operator="containsText" text="VENCIDO">
      <formula>NOT(ISERROR(SEARCH("VENCIDO",R366)))</formula>
    </cfRule>
    <cfRule type="containsText" dxfId="666" priority="74" stopIfTrue="1" operator="containsText" text="AMARILLO">
      <formula>NOT(ISERROR(SEARCH("AMARILLO",R366)))</formula>
    </cfRule>
    <cfRule type="containsText" dxfId="665" priority="73" operator="containsText" text="VERDE">
      <formula>NOT(ISERROR(SEARCH("VERDE",R366)))</formula>
    </cfRule>
    <cfRule type="containsText" dxfId="664"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800-000000000000}">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324" zoomScale="87" zoomScaleNormal="87" workbookViewId="0">
      <selection activeCell="D338" sqref="D338:E344"/>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+Agosto!M6</f>
        <v>570</v>
      </c>
      <c r="E6" s="191">
        <v>130</v>
      </c>
      <c r="F6" s="178">
        <v>44</v>
      </c>
      <c r="G6" s="178"/>
      <c r="H6" s="178"/>
      <c r="I6" s="178"/>
      <c r="J6" s="175">
        <f>+F6+G6</f>
        <v>44</v>
      </c>
      <c r="K6" s="168">
        <f>+AO6</f>
        <v>256</v>
      </c>
      <c r="L6" s="164">
        <f>+J6+K6</f>
        <v>300</v>
      </c>
      <c r="M6" s="157">
        <f>+(D6+E6)-(L6)+H6-I6</f>
        <v>400</v>
      </c>
      <c r="N6" s="18">
        <v>400</v>
      </c>
      <c r="O6" s="1" t="s">
        <v>322</v>
      </c>
      <c r="P6" s="19" t="s">
        <v>278</v>
      </c>
      <c r="Q6" s="1" t="s">
        <v>294</v>
      </c>
      <c r="R6" s="21" t="str">
        <f ca="1">IF(Q6=0," ",IFERROR(IF(DATEDIF(TODAY(),Q6,"M")&lt;=5,"ROJO",IF(DATEDIF(TODAY(),Q6,"M")&gt;=12,"VERDE",IF(AND(DATEDIF(TODAY(),Q6,"M")&gt;=6,DATEDIF(TODAY(),Q6,"M")&lt;=11),"AMARILLO"))),S6))</f>
        <v>AMARILLO</v>
      </c>
      <c r="S6" s="21" t="str">
        <f>IF(Q6=0," ",IF(Q6&lt;=$N$5,"VENCIDO","NO VENCIDO"))</f>
        <v>NO VENCIDO</v>
      </c>
      <c r="T6" s="22"/>
      <c r="U6" s="23"/>
      <c r="V6" s="23"/>
      <c r="W6" s="24"/>
      <c r="X6" s="24"/>
      <c r="Y6" s="147">
        <f>+AT6</f>
        <v>0</v>
      </c>
      <c r="Z6" s="25"/>
      <c r="AA6" s="6"/>
      <c r="AB6" s="146">
        <v>123</v>
      </c>
      <c r="AC6" s="146">
        <v>133</v>
      </c>
      <c r="AD6" s="145">
        <f>+AB6+AC6</f>
        <v>256</v>
      </c>
      <c r="AE6" s="130"/>
      <c r="AF6" s="130"/>
      <c r="AG6" s="130"/>
      <c r="AH6" s="130"/>
      <c r="AI6" s="130"/>
      <c r="AJ6" s="130"/>
      <c r="AK6" s="130"/>
      <c r="AL6" s="130"/>
      <c r="AM6" s="130"/>
      <c r="AN6" s="130"/>
      <c r="AO6" s="123">
        <f>SUM(AD6:AN10)</f>
        <v>256</v>
      </c>
      <c r="AP6" s="28"/>
      <c r="AQ6" s="5"/>
    </row>
    <row r="7" spans="1:43" ht="16.5">
      <c r="A7" s="210"/>
      <c r="B7" s="110"/>
      <c r="C7" s="111"/>
      <c r="D7" s="222"/>
      <c r="E7" s="192"/>
      <c r="F7" s="179"/>
      <c r="G7" s="179"/>
      <c r="H7" s="179"/>
      <c r="I7" s="179"/>
      <c r="J7" s="176"/>
      <c r="K7" s="169"/>
      <c r="L7" s="165"/>
      <c r="M7" s="158"/>
      <c r="N7" s="18"/>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1</v>
      </c>
      <c r="N11" s="33">
        <f>SUM(N6:N10)</f>
        <v>400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+Agosto!M12</f>
        <v>107</v>
      </c>
      <c r="E12" s="191">
        <v>35</v>
      </c>
      <c r="F12" s="178">
        <v>36</v>
      </c>
      <c r="G12" s="178"/>
      <c r="H12" s="178"/>
      <c r="I12" s="178"/>
      <c r="J12" s="175">
        <f>+F12+G12</f>
        <v>36</v>
      </c>
      <c r="K12" s="168">
        <f>+AO12</f>
        <v>0</v>
      </c>
      <c r="L12" s="164">
        <f>+J12+K12</f>
        <v>36</v>
      </c>
      <c r="M12" s="157">
        <f>+(D12+E12)-(L12)+H12-I12</f>
        <v>106</v>
      </c>
      <c r="N12" s="18">
        <v>106</v>
      </c>
      <c r="O12" s="19" t="s">
        <v>115</v>
      </c>
      <c r="P12" s="19" t="s">
        <v>278</v>
      </c>
      <c r="Q12" s="20">
        <v>46692</v>
      </c>
      <c r="R12" s="21" t="str">
        <f ca="1">IF(Q12=0," ",IFERROR(IF(DATEDIF(TODAY(),Q12,"M")&lt;=5,"ROJO",IF(DATEDIF(TODAY(),Q12,"M")&gt;=12,"VERDE",IF(AND(DATEDIF(TODAY(),Q12,"M")&gt;=6,DATEDIF(TODAY(),Q12,"M")&lt;=11),"AMARILLO"))),S12))</f>
        <v>VERDE</v>
      </c>
      <c r="S12" s="21" t="str">
        <f>IF(Q12=0," ",IF(Q12&lt;=$N$5,"VENCIDO","NO VENCIDO"))</f>
        <v>NO VENCIDO</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1</v>
      </c>
      <c r="N17" s="33">
        <f>SUM(N12:N16)</f>
        <v>106</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+Agosto!M18</f>
        <v>104</v>
      </c>
      <c r="E18" s="191"/>
      <c r="F18" s="178">
        <v>6</v>
      </c>
      <c r="G18" s="178"/>
      <c r="H18" s="178"/>
      <c r="I18" s="178"/>
      <c r="J18" s="175">
        <f>+F18+G18</f>
        <v>6</v>
      </c>
      <c r="K18" s="168">
        <f>+AO18</f>
        <v>0</v>
      </c>
      <c r="L18" s="164">
        <f>+J18+K18</f>
        <v>6</v>
      </c>
      <c r="M18" s="157">
        <f>+(D18+E18)-(L18)+H18-I18</f>
        <v>98</v>
      </c>
      <c r="N18" s="18">
        <v>98</v>
      </c>
      <c r="O18" s="19" t="s">
        <v>321</v>
      </c>
      <c r="P18" s="19" t="s">
        <v>278</v>
      </c>
      <c r="Q18" s="20">
        <v>46539</v>
      </c>
      <c r="R18" s="21" t="str">
        <f ca="1">IF(Q18=0," ",IFERROR(IF(DATEDIF(TODAY(),Q18,"M")&lt;=5,"ROJO",IF(DATEDIF(TODAY(),Q18,"M")&gt;=12,"VERDE",IF(AND(DATEDIF(TODAY(),Q18,"M")&gt;=6,DATEDIF(TODAY(),Q18,"M")&lt;=11),"AMARILLO"))),S18))</f>
        <v>AMARILLO</v>
      </c>
      <c r="S18" s="21" t="str">
        <f>IF(Q18=0," ",IF(Q18&lt;=$N$5,"VENCIDO","NO VENCIDO"))</f>
        <v>NO VENCIDO</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1</v>
      </c>
      <c r="N23" s="33">
        <f>SUM(N18:N22)</f>
        <v>98</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+Agosto!M24</f>
        <v>732</v>
      </c>
      <c r="E24" s="191"/>
      <c r="F24" s="178">
        <v>302</v>
      </c>
      <c r="G24" s="178"/>
      <c r="H24" s="178"/>
      <c r="I24" s="178"/>
      <c r="J24" s="175">
        <f>+F24+G24</f>
        <v>302</v>
      </c>
      <c r="K24" s="168">
        <f>+AO24</f>
        <v>0</v>
      </c>
      <c r="L24" s="164">
        <f>+J24+K24</f>
        <v>302</v>
      </c>
      <c r="M24" s="157">
        <f>+(D24+E24)-(L24)+H24-I24</f>
        <v>430</v>
      </c>
      <c r="N24" s="18">
        <v>430</v>
      </c>
      <c r="O24" s="1" t="s">
        <v>323</v>
      </c>
      <c r="P24" s="19" t="s">
        <v>282</v>
      </c>
      <c r="Q24" s="1" t="s">
        <v>324</v>
      </c>
      <c r="R24" s="21" t="str">
        <f ca="1">IF(Q24=0," ",IFERROR(IF(DATEDIF(TODAY(),Q24,"M")&lt;=5,"ROJO",IF(DATEDIF(TODAY(),Q24,"M")&gt;=12,"VERDE",IF(AND(DATEDIF(TODAY(),Q24,"M")&gt;=6,DATEDIF(TODAY(),Q24,"M")&lt;=11),"AMARILLO"))),S24))</f>
        <v>VERDE</v>
      </c>
      <c r="S24" s="21" t="str">
        <f>IF(Q24=0," ",IF(Q24&lt;=$N$5,"VENCIDO","NO VENCIDO"))</f>
        <v>NO VENCIDO</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1</v>
      </c>
      <c r="N29" s="33">
        <f>SUM(N24:N28)</f>
        <v>430</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+Agosto!M30</f>
        <v>314</v>
      </c>
      <c r="E30" s="191">
        <v>51</v>
      </c>
      <c r="F30" s="178">
        <v>242</v>
      </c>
      <c r="G30" s="178"/>
      <c r="H30" s="178"/>
      <c r="I30" s="178"/>
      <c r="J30" s="175">
        <f>+F30+G30</f>
        <v>242</v>
      </c>
      <c r="K30" s="168">
        <f>+AO30</f>
        <v>0</v>
      </c>
      <c r="L30" s="164">
        <f>+J30+K30</f>
        <v>242</v>
      </c>
      <c r="M30" s="157">
        <f>+(D30+E30)-(L30)+H30-I30</f>
        <v>123</v>
      </c>
      <c r="N30" s="18">
        <v>123</v>
      </c>
      <c r="O30" s="1" t="s">
        <v>325</v>
      </c>
      <c r="P30" s="19" t="s">
        <v>278</v>
      </c>
      <c r="Q30" s="1" t="s">
        <v>326</v>
      </c>
      <c r="R30" s="21" t="str">
        <f ca="1">IF(Q30=0," ",IFERROR(IF(DATEDIF(TODAY(),Q30,"M")&lt;=5,"ROJO",IF(DATEDIF(TODAY(),Q30,"M")&gt;=12,"VERDE",IF(AND(DATEDIF(TODAY(),Q30,"M")&gt;=6,DATEDIF(TODAY(),Q30,"M")&lt;=11),"AMARILLO"))),S30))</f>
        <v>AMARILLO</v>
      </c>
      <c r="S30" s="21" t="str">
        <f>IF(Q30=0," ",IF(Q30&lt;=$N$5,"VENCIDO","NO VENCIDO"))</f>
        <v>NO VENCIDO</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1</v>
      </c>
      <c r="N35" s="33">
        <f>SUM(N30:N34)</f>
        <v>123</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+Agosto!M36</f>
        <v>3</v>
      </c>
      <c r="E36" s="191"/>
      <c r="F36" s="178"/>
      <c r="G36" s="178"/>
      <c r="H36" s="178"/>
      <c r="I36" s="178"/>
      <c r="J36" s="175">
        <f>+F36+G36</f>
        <v>0</v>
      </c>
      <c r="K36" s="168">
        <f>+AO36</f>
        <v>0</v>
      </c>
      <c r="L36" s="164">
        <f>+J36+K36</f>
        <v>0</v>
      </c>
      <c r="M36" s="157">
        <f>+(D36+E36)-(L36)+H36-I36</f>
        <v>3</v>
      </c>
      <c r="N36" s="18">
        <v>3</v>
      </c>
      <c r="O36" s="1" t="s">
        <v>123</v>
      </c>
      <c r="P36" s="19" t="s">
        <v>280</v>
      </c>
      <c r="Q36" s="1" t="s">
        <v>327</v>
      </c>
      <c r="R36" s="21" t="str">
        <f ca="1">IF(Q36=0," ",IFERROR(IF(DATEDIF(TODAY(),Q36,"M")&lt;=5,"ROJO",IF(DATEDIF(TODAY(),Q36,"M")&gt;=12,"VERDE",IF(AND(DATEDIF(TODAY(),Q36,"M")&gt;=6,DATEDIF(TODAY(),Q36,"M")&lt;=11),"AMARILLO"))),S36))</f>
        <v>VERDE</v>
      </c>
      <c r="S36" s="21" t="str">
        <f>IF(Q36=0," ",IF(Q36&lt;=$N$5,"VENCIDO","NO VENCIDO"))</f>
        <v>NO VENCIDO</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1</v>
      </c>
      <c r="N41" s="33">
        <f>SUM(N36:N40)</f>
        <v>3</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+Agosto!M42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+Agosto!M48</f>
        <v>302</v>
      </c>
      <c r="E48" s="191">
        <v>30</v>
      </c>
      <c r="F48" s="178">
        <v>60</v>
      </c>
      <c r="G48" s="178"/>
      <c r="H48" s="178"/>
      <c r="I48" s="178"/>
      <c r="J48" s="175">
        <f>+F48+G48</f>
        <v>60</v>
      </c>
      <c r="K48" s="168">
        <f>+AO48</f>
        <v>40</v>
      </c>
      <c r="L48" s="164">
        <f>+J48+K48</f>
        <v>100</v>
      </c>
      <c r="M48" s="157">
        <f>+(D48+E48)-(L48)+H48-I48</f>
        <v>232</v>
      </c>
      <c r="N48" s="18">
        <v>232</v>
      </c>
      <c r="O48" s="1" t="s">
        <v>328</v>
      </c>
      <c r="P48" s="19" t="s">
        <v>278</v>
      </c>
      <c r="Q48" s="1" t="s">
        <v>297</v>
      </c>
      <c r="R48" s="21" t="str">
        <f ca="1">IF(Q48=0," ",IFERROR(IF(DATEDIF(TODAY(),Q48,"M")&lt;=5,"ROJO",IF(DATEDIF(TODAY(),Q48,"M")&gt;=12,"VERDE",IF(AND(DATEDIF(TODAY(),Q48,"M")&gt;=6,DATEDIF(TODAY(),Q48,"M")&lt;=11),"AMARILLO"))),S48))</f>
        <v>AMARILLO</v>
      </c>
      <c r="S48" s="21" t="str">
        <f>IF(Q48=0," ",IF(Q48&lt;=$N$5,"VENCIDO","NO VENCIDO"))</f>
        <v>NO VENCIDO</v>
      </c>
      <c r="T48" s="22"/>
      <c r="U48" s="23"/>
      <c r="V48" s="23"/>
      <c r="W48" s="24"/>
      <c r="X48" s="24"/>
      <c r="Y48" s="147">
        <f>+AT48</f>
        <v>0</v>
      </c>
      <c r="Z48" s="25"/>
      <c r="AA48" s="6"/>
      <c r="AB48" s="146"/>
      <c r="AC48" s="146">
        <v>40</v>
      </c>
      <c r="AD48" s="145">
        <f>+AB48+AC48</f>
        <v>40</v>
      </c>
      <c r="AE48" s="146"/>
      <c r="AF48" s="146"/>
      <c r="AG48" s="146"/>
      <c r="AH48" s="146"/>
      <c r="AI48" s="146"/>
      <c r="AJ48" s="146"/>
      <c r="AK48" s="146"/>
      <c r="AL48" s="146"/>
      <c r="AM48" s="146"/>
      <c r="AN48" s="146"/>
      <c r="AO48" s="123">
        <f>SUM(AD48:AN52)</f>
        <v>40</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1</v>
      </c>
      <c r="N53" s="33">
        <f>SUM(N48:N52)</f>
        <v>232</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+Agosto!M54</f>
        <v>2</v>
      </c>
      <c r="E54" s="191"/>
      <c r="F54" s="178"/>
      <c r="G54" s="178"/>
      <c r="H54" s="178"/>
      <c r="I54" s="178"/>
      <c r="J54" s="175">
        <f>+F54+G54</f>
        <v>0</v>
      </c>
      <c r="K54" s="168">
        <f>+AO54</f>
        <v>0</v>
      </c>
      <c r="L54" s="164">
        <f>+J54+K54</f>
        <v>0</v>
      </c>
      <c r="M54" s="157">
        <f>+(D54+E54)-(L54)+H54-I54</f>
        <v>2</v>
      </c>
      <c r="N54" s="18">
        <v>2</v>
      </c>
      <c r="O54" s="1" t="s">
        <v>329</v>
      </c>
      <c r="P54" s="19" t="s">
        <v>280</v>
      </c>
      <c r="Q54" s="1" t="s">
        <v>330</v>
      </c>
      <c r="R54" s="21" t="str">
        <f ca="1">IF(Q54=0," ",IFERROR(IF(DATEDIF(TODAY(),Q54,"M")&lt;=5,"ROJO",IF(DATEDIF(TODAY(),Q54,"M")&gt;=12,"VERDE",IF(AND(DATEDIF(TODAY(),Q54,"M")&gt;=6,DATEDIF(TODAY(),Q54,"M")&lt;=11),"AMARILLO"))),S54))</f>
        <v>AMARILLO</v>
      </c>
      <c r="S54" s="21" t="str">
        <f>IF(Q54=0," ",IF(Q54&lt;=$N$5,"VENCIDO","NO VENCIDO"))</f>
        <v>NO VENCIDO</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1</v>
      </c>
      <c r="N59" s="33">
        <f>SUM(N54:N58)</f>
        <v>2</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+Agosto!M60</f>
        <v>207</v>
      </c>
      <c r="E60" s="191">
        <v>60</v>
      </c>
      <c r="F60" s="178">
        <v>123</v>
      </c>
      <c r="G60" s="178"/>
      <c r="H60" s="178"/>
      <c r="I60" s="178"/>
      <c r="J60" s="175">
        <f>+F60+G60</f>
        <v>123</v>
      </c>
      <c r="K60" s="168">
        <f>+AO60</f>
        <v>0</v>
      </c>
      <c r="L60" s="164">
        <f>+J60+K60</f>
        <v>123</v>
      </c>
      <c r="M60" s="157">
        <f>+(D60+E60)-(L60)+H60-I60</f>
        <v>144</v>
      </c>
      <c r="N60" s="18">
        <v>144</v>
      </c>
      <c r="O60" s="1" t="s">
        <v>295</v>
      </c>
      <c r="P60" s="1" t="s">
        <v>331</v>
      </c>
      <c r="Q60" s="1" t="s">
        <v>296</v>
      </c>
      <c r="R60" s="21" t="str">
        <f ca="1">IF(Q60=0," ",IFERROR(IF(DATEDIF(TODAY(),Q60,"M")&lt;=5,"ROJO",IF(DATEDIF(TODAY(),Q60,"M")&gt;=12,"VERDE",IF(AND(DATEDIF(TODAY(),Q60,"M")&gt;=6,DATEDIF(TODAY(),Q60,"M")&lt;=11),"AMARILLO"))),S60))</f>
        <v>VERDE</v>
      </c>
      <c r="S60" s="21" t="str">
        <f>IF(Q60=0," ",IF(Q60&lt;=$N$5,"VENCIDO","NO VENCIDO"))</f>
        <v>NO VENCIDO</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1</v>
      </c>
      <c r="N65" s="33">
        <f>SUM(N60:N64)</f>
        <v>144</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+Agosto!M66</f>
        <v>332</v>
      </c>
      <c r="E66" s="191">
        <v>239</v>
      </c>
      <c r="F66" s="178">
        <v>196</v>
      </c>
      <c r="G66" s="178"/>
      <c r="H66" s="178"/>
      <c r="I66" s="178"/>
      <c r="J66" s="175">
        <f>+F66+G66</f>
        <v>196</v>
      </c>
      <c r="K66" s="168">
        <f>+AO66</f>
        <v>0</v>
      </c>
      <c r="L66" s="164">
        <f>+J66+K66</f>
        <v>196</v>
      </c>
      <c r="M66" s="157">
        <f>+(D66+E66)-(L66)+H66-I66</f>
        <v>375</v>
      </c>
      <c r="N66" s="18">
        <v>375</v>
      </c>
      <c r="O66" s="1" t="s">
        <v>332</v>
      </c>
      <c r="P66" s="1" t="s">
        <v>230</v>
      </c>
      <c r="Q66" s="1" t="s">
        <v>333</v>
      </c>
      <c r="R66" s="21" t="str">
        <f ca="1">IF(Q66=0," ",IFERROR(IF(DATEDIF(TODAY(),Q66,"M")&lt;=5,"ROJO",IF(DATEDIF(TODAY(),Q66,"M")&gt;=12,"VERDE",IF(AND(DATEDIF(TODAY(),Q66,"M")&gt;=6,DATEDIF(TODAY(),Q66,"M")&lt;=11),"AMARILLO"))),S66))</f>
        <v>VERDE</v>
      </c>
      <c r="S66" s="21" t="str">
        <f>IF(Q66=0," ",IF(Q66&lt;=$N$5,"VENCIDO","NO VENCIDO"))</f>
        <v>NO VENCIDO</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1</v>
      </c>
      <c r="N71" s="33">
        <f>SUM(N66:N70)</f>
        <v>375</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+Agosto!M72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+Agosto!M78</f>
        <v>262</v>
      </c>
      <c r="E78" s="191"/>
      <c r="F78" s="178">
        <v>127</v>
      </c>
      <c r="G78" s="178"/>
      <c r="H78" s="178"/>
      <c r="I78" s="178"/>
      <c r="J78" s="175">
        <f>+F78+G78</f>
        <v>127</v>
      </c>
      <c r="K78" s="168">
        <f>+AO78</f>
        <v>0</v>
      </c>
      <c r="L78" s="164">
        <f>+J78+K78</f>
        <v>127</v>
      </c>
      <c r="M78" s="157">
        <f>+(D78+E78)-(L78)+H78-I78</f>
        <v>135</v>
      </c>
      <c r="N78" s="18">
        <v>135</v>
      </c>
      <c r="O78" s="1" t="s">
        <v>334</v>
      </c>
      <c r="P78" s="19" t="s">
        <v>278</v>
      </c>
      <c r="Q78" s="1" t="s">
        <v>335</v>
      </c>
      <c r="R78" s="21" t="str">
        <f ca="1">IF(Q78=0," ",IFERROR(IF(DATEDIF(TODAY(),Q78,"M")&lt;=5,"ROJO",IF(DATEDIF(TODAY(),Q78,"M")&gt;=12,"VERDE",IF(AND(DATEDIF(TODAY(),Q78,"M")&gt;=6,DATEDIF(TODAY(),Q78,"M")&lt;=11),"AMARILLO"))),S78))</f>
        <v>AMARILLO</v>
      </c>
      <c r="S78" s="21" t="str">
        <f>IF(Q78=0," ",IF(Q78&lt;=$N$5,"VENCIDO","NO VENCIDO"))</f>
        <v>NO VENCIDO</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1</v>
      </c>
      <c r="N83" s="33">
        <f>SUM(N78:N82)</f>
        <v>135</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+Agosto!M84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+Agosto!M90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+Agosto!M96</f>
        <v>60</v>
      </c>
      <c r="E96" s="191">
        <v>120</v>
      </c>
      <c r="F96" s="178">
        <v>2</v>
      </c>
      <c r="G96" s="178"/>
      <c r="H96" s="178"/>
      <c r="I96" s="178"/>
      <c r="J96" s="175">
        <f>+F96+G96</f>
        <v>2</v>
      </c>
      <c r="K96" s="168">
        <f>+AO96</f>
        <v>0</v>
      </c>
      <c r="L96" s="164">
        <f>+J96+K96</f>
        <v>2</v>
      </c>
      <c r="M96" s="157">
        <f>+(D96+E96)-(L96)+H96-I96</f>
        <v>178</v>
      </c>
      <c r="N96" s="18">
        <v>178</v>
      </c>
      <c r="O96" s="1" t="s">
        <v>336</v>
      </c>
      <c r="P96" s="19" t="s">
        <v>278</v>
      </c>
      <c r="Q96" s="1" t="s">
        <v>337</v>
      </c>
      <c r="R96" s="21" t="str">
        <f ca="1">IF(Q96=0," ",IFERROR(IF(DATEDIF(TODAY(),Q96,"M")&lt;=5,"ROJO",IF(DATEDIF(TODAY(),Q96,"M")&gt;=12,"VERDE",IF(AND(DATEDIF(TODAY(),Q96,"M")&gt;=6,DATEDIF(TODAY(),Q96,"M")&lt;=11),"AMARILLO"))),S96))</f>
        <v>VERDE</v>
      </c>
      <c r="S96" s="21" t="str">
        <f>IF(Q96=0," ",IF(Q96&lt;=$N$5,"VENCIDO","NO VENCIDO"))</f>
        <v>NO VENCIDO</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1</v>
      </c>
      <c r="N101" s="33">
        <f>SUM(N96:N100)</f>
        <v>178</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+Agosto!M102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+Agosto!M108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+Agosto!M114</f>
        <v>840</v>
      </c>
      <c r="E114" s="191"/>
      <c r="F114" s="178">
        <v>62</v>
      </c>
      <c r="G114" s="178"/>
      <c r="H114" s="178"/>
      <c r="I114" s="178">
        <v>300</v>
      </c>
      <c r="J114" s="175">
        <f>+F114+G114</f>
        <v>62</v>
      </c>
      <c r="K114" s="168">
        <f>+AO114</f>
        <v>298</v>
      </c>
      <c r="L114" s="164">
        <f>+J114+K114</f>
        <v>360</v>
      </c>
      <c r="M114" s="157">
        <f>+(D114+E114)-(L114)+H114-I114</f>
        <v>180</v>
      </c>
      <c r="N114" s="18">
        <v>180</v>
      </c>
      <c r="O114" s="1" t="s">
        <v>338</v>
      </c>
      <c r="P114" s="19" t="s">
        <v>280</v>
      </c>
      <c r="Q114" s="1" t="s">
        <v>326</v>
      </c>
      <c r="R114" s="21" t="str">
        <f ca="1">IF(Q114=0," ",IFERROR(IF(DATEDIF(TODAY(),Q114,"M")&lt;=5,"ROJO",IF(DATEDIF(TODAY(),Q114,"M")&gt;=12,"VERDE",IF(AND(DATEDIF(TODAY(),Q114,"M")&gt;=6,DATEDIF(TODAY(),Q114,"M")&lt;=11),"AMARILLO"))),S114))</f>
        <v>AMARILLO</v>
      </c>
      <c r="S114" s="21" t="str">
        <f>IF(Q114=0," ",IF(Q114&lt;=$N$5,"VENCIDO","NO VENCIDO"))</f>
        <v>NO VENCIDO</v>
      </c>
      <c r="T114" s="22"/>
      <c r="U114" s="23"/>
      <c r="V114" s="23"/>
      <c r="W114" s="24"/>
      <c r="X114" s="24"/>
      <c r="Y114" s="147">
        <f>+AT114</f>
        <v>0</v>
      </c>
      <c r="Z114" s="25"/>
      <c r="AA114" s="6"/>
      <c r="AB114" s="146">
        <v>98</v>
      </c>
      <c r="AC114" s="146">
        <v>200</v>
      </c>
      <c r="AD114" s="145">
        <f>+AB114+AC114</f>
        <v>298</v>
      </c>
      <c r="AE114" s="146"/>
      <c r="AF114" s="146"/>
      <c r="AG114" s="146"/>
      <c r="AH114" s="146"/>
      <c r="AI114" s="146"/>
      <c r="AJ114" s="146"/>
      <c r="AK114" s="146"/>
      <c r="AL114" s="146"/>
      <c r="AM114" s="146"/>
      <c r="AN114" s="146"/>
      <c r="AO114" s="123">
        <f>SUM(AD114:AN118)</f>
        <v>298</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1</v>
      </c>
      <c r="N119" s="33">
        <f>SUM(N114:N118)</f>
        <v>180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+Agosto!M120</f>
        <v>179</v>
      </c>
      <c r="E120" s="191">
        <v>1</v>
      </c>
      <c r="F120" s="178">
        <v>63</v>
      </c>
      <c r="G120" s="178"/>
      <c r="H120" s="178"/>
      <c r="I120" s="178"/>
      <c r="J120" s="175">
        <f>+F120+G120</f>
        <v>63</v>
      </c>
      <c r="K120" s="168">
        <f>+AO120</f>
        <v>0</v>
      </c>
      <c r="L120" s="164">
        <f>+J120+K120</f>
        <v>63</v>
      </c>
      <c r="M120" s="157">
        <f>+(D120+E120)-(L120)+H120-I120</f>
        <v>117</v>
      </c>
      <c r="N120" s="18">
        <v>117</v>
      </c>
      <c r="O120" s="1" t="s">
        <v>144</v>
      </c>
      <c r="P120" s="19" t="s">
        <v>282</v>
      </c>
      <c r="Q120" s="1" t="s">
        <v>339</v>
      </c>
      <c r="R120" s="21" t="str">
        <f ca="1">IF(Q120=0," ",IFERROR(IF(DATEDIF(TODAY(),Q120,"M")&lt;=5,"ROJO",IF(DATEDIF(TODAY(),Q120,"M")&gt;=12,"VERDE",IF(AND(DATEDIF(TODAY(),Q120,"M")&gt;=6,DATEDIF(TODAY(),Q120,"M")&lt;=11),"AMARILLO"))),S120))</f>
        <v>VERDE</v>
      </c>
      <c r="S120" s="21" t="str">
        <f>IF(Q120=0," ",IF(Q120&lt;=$N$5,"VENCIDO","NO VENCIDO"))</f>
        <v>NO VENCIDO</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1</v>
      </c>
      <c r="N125" s="33">
        <f>SUM(N120:N124)</f>
        <v>117</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+Agosto!M126</f>
        <v>157</v>
      </c>
      <c r="E126" s="191">
        <v>57</v>
      </c>
      <c r="F126" s="178">
        <v>122</v>
      </c>
      <c r="G126" s="178"/>
      <c r="H126" s="178"/>
      <c r="I126" s="178"/>
      <c r="J126" s="175">
        <f>+F126+G126</f>
        <v>122</v>
      </c>
      <c r="K126" s="168">
        <f>+AO126</f>
        <v>0</v>
      </c>
      <c r="L126" s="164">
        <f>+J126+K126</f>
        <v>122</v>
      </c>
      <c r="M126" s="157">
        <f>+(D126+E126)-(L126)+H126-I126</f>
        <v>92</v>
      </c>
      <c r="N126" s="18">
        <v>92</v>
      </c>
      <c r="O126" s="1" t="s">
        <v>340</v>
      </c>
      <c r="P126" s="1" t="s">
        <v>320</v>
      </c>
      <c r="Q126" s="1" t="s">
        <v>341</v>
      </c>
      <c r="R126" s="21" t="str">
        <f ca="1">IF(Q126=0," ",IFERROR(IF(DATEDIF(TODAY(),Q126,"M")&lt;=5,"ROJO",IF(DATEDIF(TODAY(),Q126,"M")&gt;=12,"VERDE",IF(AND(DATEDIF(TODAY(),Q126,"M")&gt;=6,DATEDIF(TODAY(),Q126,"M")&lt;=11),"AMARILLO"))),S126))</f>
        <v>AMARILLO</v>
      </c>
      <c r="S126" s="21" t="str">
        <f>IF(Q126=0," ",IF(Q126&lt;=$N$5,"VENCIDO","NO VENCIDO"))</f>
        <v>NO VENCIDO</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1</v>
      </c>
      <c r="N131" s="33">
        <f>SUM(N126:N130)</f>
        <v>92</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+Agosto!M132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+Agosto!M138</f>
        <v>271</v>
      </c>
      <c r="E138" s="191"/>
      <c r="F138" s="178">
        <v>50</v>
      </c>
      <c r="G138" s="178"/>
      <c r="H138" s="178"/>
      <c r="I138" s="178"/>
      <c r="J138" s="175">
        <f>+F138+G138</f>
        <v>50</v>
      </c>
      <c r="K138" s="168">
        <f>+AO138</f>
        <v>41</v>
      </c>
      <c r="L138" s="164">
        <f>+J138+K138</f>
        <v>91</v>
      </c>
      <c r="M138" s="157">
        <f>+(D138+E138)-(L138)+H138-I138</f>
        <v>180</v>
      </c>
      <c r="N138" s="18">
        <v>180</v>
      </c>
      <c r="O138" s="1" t="s">
        <v>308</v>
      </c>
      <c r="P138" s="19" t="s">
        <v>278</v>
      </c>
      <c r="Q138" s="1" t="s">
        <v>301</v>
      </c>
      <c r="R138" s="21" t="str">
        <f ca="1">IF(Q138=0," ",IFERROR(IF(DATEDIF(TODAY(),Q138,"M")&lt;=5,"ROJO",IF(DATEDIF(TODAY(),Q138,"M")&gt;=12,"VERDE",IF(AND(DATEDIF(TODAY(),Q138,"M")&gt;=6,DATEDIF(TODAY(),Q138,"M")&lt;=11),"AMARILLO"))),S138))</f>
        <v>VERDE</v>
      </c>
      <c r="S138" s="21" t="str">
        <f>IF(Q138=0," ",IF(Q138&lt;=$N$5,"VENCIDO","NO VENCIDO"))</f>
        <v>NO VENCIDO</v>
      </c>
      <c r="T138" s="22"/>
      <c r="U138" s="23"/>
      <c r="V138" s="23"/>
      <c r="W138" s="24"/>
      <c r="X138" s="24"/>
      <c r="Y138" s="147">
        <f>+AT138</f>
        <v>0</v>
      </c>
      <c r="Z138" s="25"/>
      <c r="AA138" s="6"/>
      <c r="AB138" s="146"/>
      <c r="AC138" s="146">
        <v>41</v>
      </c>
      <c r="AD138" s="145">
        <f>+AB138+AC138</f>
        <v>41</v>
      </c>
      <c r="AE138" s="146"/>
      <c r="AF138" s="146"/>
      <c r="AG138" s="146"/>
      <c r="AH138" s="146"/>
      <c r="AI138" s="146"/>
      <c r="AJ138" s="146"/>
      <c r="AK138" s="146"/>
      <c r="AL138" s="146"/>
      <c r="AM138" s="146"/>
      <c r="AN138" s="146"/>
      <c r="AO138" s="123">
        <f>SUM(AD138:AN142)</f>
        <v>41</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1</v>
      </c>
      <c r="N143" s="33">
        <f>SUM(N138:N142)</f>
        <v>180</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+Agosto!M144</f>
        <v>156</v>
      </c>
      <c r="E144" s="191"/>
      <c r="F144" s="178">
        <v>32</v>
      </c>
      <c r="G144" s="178"/>
      <c r="H144" s="178"/>
      <c r="I144" s="178"/>
      <c r="J144" s="175">
        <f>+F144+G144</f>
        <v>32</v>
      </c>
      <c r="K144" s="168">
        <f>+AO144</f>
        <v>0</v>
      </c>
      <c r="L144" s="164">
        <f>+J144+K144</f>
        <v>32</v>
      </c>
      <c r="M144" s="157">
        <f>+(D144+E144)-(L144)+H144-I144</f>
        <v>124</v>
      </c>
      <c r="N144" s="18">
        <v>124</v>
      </c>
      <c r="O144" s="1" t="s">
        <v>273</v>
      </c>
      <c r="P144" s="19" t="s">
        <v>280</v>
      </c>
      <c r="Q144" s="1" t="s">
        <v>342</v>
      </c>
      <c r="R144" s="21" t="str">
        <f ca="1">IF(Q144=0," ",IFERROR(IF(DATEDIF(TODAY(),Q144,"M")&lt;=5,"ROJO",IF(DATEDIF(TODAY(),Q144,"M")&gt;=12,"VERDE",IF(AND(DATEDIF(TODAY(),Q144,"M")&gt;=6,DATEDIF(TODAY(),Q144,"M")&lt;=11),"AMARILLO"))),S144))</f>
        <v>VERDE</v>
      </c>
      <c r="S144" s="21" t="str">
        <f>IF(Q144=0," ",IF(Q144&lt;=$N$5,"VENCIDO","NO VENCIDO"))</f>
        <v>NO VENCIDO</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1</v>
      </c>
      <c r="N149" s="33">
        <f>SUM(N144:N148)</f>
        <v>124</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+Agosto!M150</f>
        <v>0</v>
      </c>
      <c r="E150" s="194"/>
      <c r="F150" s="178"/>
      <c r="G150" s="178"/>
      <c r="H150" s="178"/>
      <c r="I150" s="178"/>
      <c r="J150" s="175">
        <f>+F150+G150</f>
        <v>0</v>
      </c>
      <c r="K150" s="168">
        <f>+AO150</f>
        <v>0</v>
      </c>
      <c r="L150" s="164">
        <f>+J150+K150</f>
        <v>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+Agosto!D156</f>
        <v>90</v>
      </c>
      <c r="E156" s="194">
        <v>30</v>
      </c>
      <c r="F156" s="178">
        <v>50</v>
      </c>
      <c r="G156" s="178"/>
      <c r="H156" s="178"/>
      <c r="I156" s="178"/>
      <c r="J156" s="175">
        <f>+F156+G156</f>
        <v>50</v>
      </c>
      <c r="K156" s="168">
        <f>+AO156</f>
        <v>4</v>
      </c>
      <c r="L156" s="164">
        <f>+J156+K156</f>
        <v>54</v>
      </c>
      <c r="M156" s="157">
        <f>+(D156+E156)-(L156)+H156-I156</f>
        <v>66</v>
      </c>
      <c r="N156" s="18">
        <v>66</v>
      </c>
      <c r="O156" s="1" t="s">
        <v>275</v>
      </c>
      <c r="P156" s="19" t="s">
        <v>284</v>
      </c>
      <c r="Q156" s="20">
        <v>46388</v>
      </c>
      <c r="R156" s="21" t="str">
        <f ca="1">IF(Q156=0," ",IFERROR(IF(DATEDIF(TODAY(),Q156,"M")&lt;=5,"ROJO",IF(DATEDIF(TODAY(),Q156,"M")&gt;=12,"VERDE",IF(AND(DATEDIF(TODAY(),Q156,"M")&gt;=6,DATEDIF(TODAY(),Q156,"M")&lt;=11),"AMARILLO"))),S156))</f>
        <v>ROJO</v>
      </c>
      <c r="S156" s="21" t="str">
        <f>IF(Q156=0," ",IF(Q156&lt;=$N$5,"VENCIDO","NO VENCIDO"))</f>
        <v>NO VENCIDO</v>
      </c>
      <c r="T156" s="22"/>
      <c r="U156" s="23"/>
      <c r="V156" s="23"/>
      <c r="W156" s="24"/>
      <c r="X156" s="24"/>
      <c r="Y156" s="147">
        <f>+AT156</f>
        <v>0</v>
      </c>
      <c r="Z156" s="25"/>
      <c r="AA156" s="6"/>
      <c r="AB156" s="146"/>
      <c r="AC156" s="146">
        <v>4</v>
      </c>
      <c r="AD156" s="145">
        <f>+AB156+AC156</f>
        <v>4</v>
      </c>
      <c r="AE156" s="146"/>
      <c r="AF156" s="146"/>
      <c r="AG156" s="146"/>
      <c r="AH156" s="146"/>
      <c r="AI156" s="146"/>
      <c r="AJ156" s="146"/>
      <c r="AK156" s="146"/>
      <c r="AL156" s="146"/>
      <c r="AM156" s="146"/>
      <c r="AN156" s="146"/>
      <c r="AO156" s="123">
        <f>SUM(AD156:AN160)</f>
        <v>4</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1</v>
      </c>
      <c r="N161" s="33">
        <f>SUM(N156:N160)</f>
        <v>66</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+Agosto!D162</f>
        <v>60</v>
      </c>
      <c r="E162" s="191">
        <v>20</v>
      </c>
      <c r="F162" s="178">
        <v>32</v>
      </c>
      <c r="G162" s="178"/>
      <c r="H162" s="178"/>
      <c r="I162" s="178"/>
      <c r="J162" s="175">
        <f>+F162+G162</f>
        <v>32</v>
      </c>
      <c r="K162" s="168">
        <f>+AO162</f>
        <v>0</v>
      </c>
      <c r="L162" s="164">
        <f>+J162+K162</f>
        <v>32</v>
      </c>
      <c r="M162" s="157">
        <f>+(D162+E162)-(L162)+H162-I162</f>
        <v>48</v>
      </c>
      <c r="N162" s="18">
        <v>48</v>
      </c>
      <c r="O162" s="1" t="s">
        <v>309</v>
      </c>
      <c r="P162" s="1" t="s">
        <v>230</v>
      </c>
      <c r="Q162" s="1" t="s">
        <v>314</v>
      </c>
      <c r="R162" s="21" t="str">
        <f ca="1">IF(Q162=0," ",IFERROR(IF(DATEDIF(TODAY(),Q162,"M")&lt;=5,"ROJO",IF(DATEDIF(TODAY(),Q162,"M")&gt;=12,"VERDE",IF(AND(DATEDIF(TODAY(),Q162,"M")&gt;=6,DATEDIF(TODAY(),Q162,"M")&lt;=11),"AMARILLO"))),S162))</f>
        <v>VERDE</v>
      </c>
      <c r="S162" s="21" t="str">
        <f>IF(Q162=0," ",IF(Q162&lt;=$N$5,"VENCIDO","NO VENCIDO"))</f>
        <v>NO VENCIDO</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1</v>
      </c>
      <c r="N167" s="33">
        <f>SUM(N162:N166)</f>
        <v>48</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+Agosto!D168</f>
        <v>215</v>
      </c>
      <c r="E168" s="191">
        <v>20</v>
      </c>
      <c r="F168" s="178">
        <v>26</v>
      </c>
      <c r="G168" s="178"/>
      <c r="H168" s="178"/>
      <c r="I168" s="178"/>
      <c r="J168" s="175">
        <f>+F168+G168</f>
        <v>26</v>
      </c>
      <c r="K168" s="168">
        <f>+AO168</f>
        <v>0</v>
      </c>
      <c r="L168" s="164">
        <f>+J168+K168</f>
        <v>26</v>
      </c>
      <c r="M168" s="157">
        <f>+(D168+E168)-(L168)+H168-I168</f>
        <v>209</v>
      </c>
      <c r="N168" s="18">
        <v>209</v>
      </c>
      <c r="O168" s="1" t="s">
        <v>310</v>
      </c>
      <c r="P168" s="1" t="s">
        <v>313</v>
      </c>
      <c r="Q168" s="1" t="s">
        <v>343</v>
      </c>
      <c r="R168" s="21" t="str">
        <f ca="1">IF(Q168=0," ",IFERROR(IF(DATEDIF(TODAY(),Q168,"M")&lt;=5,"ROJO",IF(DATEDIF(TODAY(),Q168,"M")&gt;=12,"VERDE",IF(AND(DATEDIF(TODAY(),Q168,"M")&gt;=6,DATEDIF(TODAY(),Q168,"M")&lt;=11),"AMARILLO"))),S168))</f>
        <v>AMARILLO</v>
      </c>
      <c r="S168" s="21" t="str">
        <f>IF(Q168=0," ",IF(Q168&lt;=$N$5,"VENCIDO","NO VENCIDO"))</f>
        <v>NO VENCIDO</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1</v>
      </c>
      <c r="N173" s="33">
        <f>SUM(N168:N172)</f>
        <v>209</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+Agosto!D174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+Agosto!D180</f>
        <v>6</v>
      </c>
      <c r="E180" s="191"/>
      <c r="F180" s="178"/>
      <c r="G180" s="178"/>
      <c r="H180" s="178"/>
      <c r="I180" s="178"/>
      <c r="J180" s="175">
        <f>+F180+G180</f>
        <v>0</v>
      </c>
      <c r="K180" s="168">
        <f>+AO180</f>
        <v>0</v>
      </c>
      <c r="L180" s="164">
        <f>+J180+K180</f>
        <v>0</v>
      </c>
      <c r="M180" s="157">
        <f>+(D180+E180)-(L180)+H180-I180</f>
        <v>6</v>
      </c>
      <c r="N180" s="18">
        <v>6</v>
      </c>
      <c r="O180" s="1" t="s">
        <v>344</v>
      </c>
      <c r="P180" s="19" t="s">
        <v>286</v>
      </c>
      <c r="Q180" s="1" t="s">
        <v>296</v>
      </c>
      <c r="R180" s="21" t="str">
        <f ca="1">IF(Q180=0," ",IFERROR(IF(DATEDIF(TODAY(),Q180,"M")&lt;=5,"ROJO",IF(DATEDIF(TODAY(),Q180,"M")&gt;=12,"VERDE",IF(AND(DATEDIF(TODAY(),Q180,"M")&gt;=6,DATEDIF(TODAY(),Q180,"M")&lt;=11),"AMARILLO"))),S180))</f>
        <v>VERDE</v>
      </c>
      <c r="S180" s="21" t="str">
        <f>IF(Q180=0," ",IF(Q180&lt;=$N$5,"VENCIDO","NO VENCIDO"))</f>
        <v>NO VENCIDO</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1</v>
      </c>
      <c r="N185" s="33">
        <f>SUM(N180:N184)</f>
        <v>6</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+Agosto!D186</f>
        <v>8</v>
      </c>
      <c r="E186" s="191"/>
      <c r="F186" s="178"/>
      <c r="G186" s="178"/>
      <c r="H186" s="178"/>
      <c r="I186" s="178"/>
      <c r="J186" s="175">
        <f>+F186+G186</f>
        <v>0</v>
      </c>
      <c r="K186" s="168">
        <f>+AO186</f>
        <v>0</v>
      </c>
      <c r="L186" s="164">
        <f>+J186+K186</f>
        <v>0</v>
      </c>
      <c r="M186" s="157">
        <f>+(D186+E186)-(L186)+H186-I186</f>
        <v>8</v>
      </c>
      <c r="N186" s="18">
        <v>8</v>
      </c>
      <c r="O186" s="1" t="s">
        <v>345</v>
      </c>
      <c r="P186" s="1" t="s">
        <v>347</v>
      </c>
      <c r="Q186" s="1" t="s">
        <v>346</v>
      </c>
      <c r="R186" s="21" t="str">
        <f ca="1">IF(Q186=0," ",IFERROR(IF(DATEDIF(TODAY(),Q186,"M")&lt;=5,"ROJO",IF(DATEDIF(TODAY(),Q186,"M")&gt;=12,"VERDE",IF(AND(DATEDIF(TODAY(),Q186,"M")&gt;=6,DATEDIF(TODAY(),Q186,"M")&lt;=11),"AMARILLO"))),S186))</f>
        <v>AMARILLO</v>
      </c>
      <c r="S186" s="21" t="str">
        <f>IF(Q186=0," ",IF(Q186&lt;=$N$5,"VENCIDO","NO VENCIDO"))</f>
        <v>NO VENCIDO</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1</v>
      </c>
      <c r="N191" s="33">
        <f>SUM(N186:N190)</f>
        <v>8</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+Agosto!D192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+Agosto!D198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+Agosto!D204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+Agosto!D210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+Agosto!D216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+Agosto!M223</f>
        <v>570</v>
      </c>
      <c r="E223" s="191">
        <v>130</v>
      </c>
      <c r="F223" s="178">
        <v>44</v>
      </c>
      <c r="G223" s="178"/>
      <c r="H223" s="178"/>
      <c r="I223" s="178"/>
      <c r="J223" s="175">
        <f>+F223+G223</f>
        <v>44</v>
      </c>
      <c r="K223" s="168">
        <f>+AO223</f>
        <v>256</v>
      </c>
      <c r="L223" s="164">
        <f>+J223+K223</f>
        <v>300</v>
      </c>
      <c r="M223" s="157">
        <f>+(D223+E223)-(L223)+H223-I223</f>
        <v>400</v>
      </c>
      <c r="N223" s="18">
        <v>400</v>
      </c>
      <c r="O223" s="1" t="s">
        <v>311</v>
      </c>
      <c r="P223" s="19" t="s">
        <v>278</v>
      </c>
      <c r="Q223" s="1" t="s">
        <v>342</v>
      </c>
      <c r="R223" s="21" t="str">
        <f ca="1">IF(Q223=0," ",IFERROR(IF(DATEDIF(TODAY(),Q223,"M")&lt;=5,"ROJO",IF(DATEDIF(TODAY(),Q223,"M")&gt;=12,"VERDE",IF(AND(DATEDIF(TODAY(),Q223,"M")&gt;=6,DATEDIF(TODAY(),Q223,"M")&lt;=11),"AMARILLO"))),S223))</f>
        <v>VERDE</v>
      </c>
      <c r="S223" s="21" t="str">
        <f>IF(Q223=0," ",IF(Q223&lt;=$N$5,"VENCIDO","NO VENCIDO"))</f>
        <v>NO VENCIDO</v>
      </c>
      <c r="T223" s="22"/>
      <c r="U223" s="23"/>
      <c r="V223" s="23"/>
      <c r="W223" s="24"/>
      <c r="X223" s="24"/>
      <c r="Y223" s="147">
        <f>+AT223</f>
        <v>0</v>
      </c>
      <c r="Z223" s="25"/>
      <c r="AA223" s="6"/>
      <c r="AB223" s="146">
        <v>123</v>
      </c>
      <c r="AC223" s="146">
        <v>133</v>
      </c>
      <c r="AD223" s="145">
        <f>+AB223+AC223</f>
        <v>256</v>
      </c>
      <c r="AE223" s="130"/>
      <c r="AF223" s="130"/>
      <c r="AG223" s="130"/>
      <c r="AH223" s="130"/>
      <c r="AI223" s="130"/>
      <c r="AJ223" s="130"/>
      <c r="AK223" s="130"/>
      <c r="AL223" s="130"/>
      <c r="AM223" s="130"/>
      <c r="AN223" s="130"/>
      <c r="AO223" s="123">
        <f>SUM(AD223:AN227)</f>
        <v>256</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1</v>
      </c>
      <c r="N228" s="33">
        <f>SUM(N223:N227)</f>
        <v>400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+Agosto!M229</f>
        <v>262</v>
      </c>
      <c r="E229" s="191"/>
      <c r="F229" s="178">
        <v>127</v>
      </c>
      <c r="G229" s="178"/>
      <c r="H229" s="178"/>
      <c r="I229" s="178"/>
      <c r="J229" s="175">
        <f>+F229+G229</f>
        <v>127</v>
      </c>
      <c r="K229" s="168">
        <f>+AO229</f>
        <v>0</v>
      </c>
      <c r="L229" s="164">
        <f>+J229+K229</f>
        <v>127</v>
      </c>
      <c r="M229" s="157">
        <f>+(D229+E229)-(L229)+H229-I229</f>
        <v>135</v>
      </c>
      <c r="N229" s="18">
        <v>135</v>
      </c>
      <c r="O229" s="1" t="s">
        <v>312</v>
      </c>
      <c r="P229" s="19" t="s">
        <v>278</v>
      </c>
      <c r="Q229" s="1" t="s">
        <v>317</v>
      </c>
      <c r="R229" s="21" t="str">
        <f ca="1">IF(Q229=0," ",IFERROR(IF(DATEDIF(TODAY(),Q229,"M")&lt;=5,"ROJO",IF(DATEDIF(TODAY(),Q229,"M")&gt;=12,"VERDE",IF(AND(DATEDIF(TODAY(),Q229,"M")&gt;=6,DATEDIF(TODAY(),Q229,"M")&lt;=11),"AMARILLO"))),S229))</f>
        <v>VERDE</v>
      </c>
      <c r="S229" s="21" t="str">
        <f>IF(Q229=0," ",IF(Q229&lt;=$N$5,"VENCIDO","NO VENCIDO"))</f>
        <v>NO VENCIDO</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1</v>
      </c>
      <c r="N234" s="33">
        <f>SUM(N229:N233)</f>
        <v>135</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+Agosto!M235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+Agosto!M241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+Agosto!M247</f>
        <v>60</v>
      </c>
      <c r="E247" s="191">
        <v>120</v>
      </c>
      <c r="F247" s="178">
        <v>2</v>
      </c>
      <c r="G247" s="178"/>
      <c r="H247" s="178"/>
      <c r="I247" s="178"/>
      <c r="J247" s="175">
        <f>+F247+G247</f>
        <v>2</v>
      </c>
      <c r="K247" s="168">
        <f>+AO247</f>
        <v>0</v>
      </c>
      <c r="L247" s="164">
        <f>+J247+K247</f>
        <v>2</v>
      </c>
      <c r="M247" s="157">
        <f>+(D247+E247)-(L247)+H247-I247</f>
        <v>178</v>
      </c>
      <c r="N247" s="18">
        <v>178</v>
      </c>
      <c r="O247" s="1" t="s">
        <v>348</v>
      </c>
      <c r="P247" s="19" t="s">
        <v>278</v>
      </c>
      <c r="Q247" s="1" t="s">
        <v>349</v>
      </c>
      <c r="R247" s="21" t="str">
        <f ca="1">IF(Q247=0," ",IFERROR(IF(DATEDIF(TODAY(),Q247,"M")&lt;=5,"ROJO",IF(DATEDIF(TODAY(),Q247,"M")&gt;=12,"VERDE",IF(AND(DATEDIF(TODAY(),Q247,"M")&gt;=6,DATEDIF(TODAY(),Q247,"M")&lt;=11),"AMARILLO"))),S247))</f>
        <v>VERDE</v>
      </c>
      <c r="S247" s="21" t="str">
        <f>IF(Q247=0," ",IF(Q247&lt;=$N$5,"VENCIDO","NO VENCIDO"))</f>
        <v>NO VENCIDO</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1</v>
      </c>
      <c r="N252" s="33">
        <f>SUM(N247:N251)</f>
        <v>178</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+Agosto!M253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+Agosto!M259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+Agosto!M265</f>
        <v>840</v>
      </c>
      <c r="E265" s="191"/>
      <c r="F265" s="178">
        <v>62</v>
      </c>
      <c r="G265" s="178"/>
      <c r="H265" s="178"/>
      <c r="I265" s="178"/>
      <c r="J265" s="175">
        <f>+F265+G265</f>
        <v>62</v>
      </c>
      <c r="K265" s="168">
        <f>+AO265</f>
        <v>298</v>
      </c>
      <c r="L265" s="164">
        <f>+J265+K265</f>
        <v>360</v>
      </c>
      <c r="M265" s="157">
        <f>+(D265+E265)-(L265)+H265-I265</f>
        <v>480</v>
      </c>
      <c r="N265" s="18">
        <v>480</v>
      </c>
      <c r="O265" s="1" t="s">
        <v>350</v>
      </c>
      <c r="P265" s="1" t="s">
        <v>351</v>
      </c>
      <c r="Q265" s="1" t="s">
        <v>326</v>
      </c>
      <c r="R265" s="21" t="str">
        <f ca="1">IF(Q265=0," ",IFERROR(IF(DATEDIF(TODAY(),Q265,"M")&lt;=5,"ROJO",IF(DATEDIF(TODAY(),Q265,"M")&gt;=12,"VERDE",IF(AND(DATEDIF(TODAY(),Q265,"M")&gt;=6,DATEDIF(TODAY(),Q265,"M")&lt;=11),"AMARILLO"))),S265))</f>
        <v>AMARILLO</v>
      </c>
      <c r="S265" s="21" t="str">
        <f>IF(Q265=0," ",IF(Q265&lt;=$N$5,"VENCIDO","NO VENCIDO"))</f>
        <v>NO VENCIDO</v>
      </c>
      <c r="T265" s="22"/>
      <c r="U265" s="23"/>
      <c r="V265" s="23"/>
      <c r="W265" s="24"/>
      <c r="X265" s="24"/>
      <c r="Y265" s="147">
        <f>+AT265</f>
        <v>0</v>
      </c>
      <c r="Z265" s="25"/>
      <c r="AA265" s="6"/>
      <c r="AB265" s="146">
        <v>98</v>
      </c>
      <c r="AC265" s="146">
        <v>200</v>
      </c>
      <c r="AD265" s="145">
        <f>+AB265+AC265</f>
        <v>298</v>
      </c>
      <c r="AE265" s="146"/>
      <c r="AF265" s="146"/>
      <c r="AG265" s="146"/>
      <c r="AH265" s="146"/>
      <c r="AI265" s="146"/>
      <c r="AJ265" s="146"/>
      <c r="AK265" s="146"/>
      <c r="AL265" s="146"/>
      <c r="AM265" s="146"/>
      <c r="AN265" s="146"/>
      <c r="AO265" s="123">
        <f>SUM(AD265:AN269)</f>
        <v>298</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1</v>
      </c>
      <c r="N270" s="33">
        <f>SUM(N265:N269)</f>
        <v>480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+Agosto!M271</f>
        <v>157</v>
      </c>
      <c r="E271" s="191">
        <v>57</v>
      </c>
      <c r="F271" s="178">
        <v>122</v>
      </c>
      <c r="G271" s="178"/>
      <c r="H271" s="178"/>
      <c r="I271" s="178"/>
      <c r="J271" s="175">
        <f>+F271+G271</f>
        <v>122</v>
      </c>
      <c r="K271" s="168">
        <f>+AO271</f>
        <v>0</v>
      </c>
      <c r="L271" s="164">
        <f>+J271+K271</f>
        <v>122</v>
      </c>
      <c r="M271" s="157">
        <f>+(D271+E271)-(L271)+H271-I271</f>
        <v>92</v>
      </c>
      <c r="N271" s="18">
        <v>92</v>
      </c>
      <c r="O271" s="1" t="s">
        <v>188</v>
      </c>
      <c r="P271" s="1" t="s">
        <v>353</v>
      </c>
      <c r="Q271" s="1" t="s">
        <v>352</v>
      </c>
      <c r="R271" s="21" t="str">
        <f ca="1">IF(Q271=0," ",IFERROR(IF(DATEDIF(TODAY(),Q271,"M")&lt;=5,"ROJO",IF(DATEDIF(TODAY(),Q271,"M")&gt;=12,"VERDE",IF(AND(DATEDIF(TODAY(),Q271,"M")&gt;=6,DATEDIF(TODAY(),Q271,"M")&lt;=11),"AMARILLO"))),S271))</f>
        <v>VERDE</v>
      </c>
      <c r="S271" s="21" t="str">
        <f>IF(Q271=0," ",IF(Q271&lt;=$N$5,"VENCIDO","NO VENCIDO"))</f>
        <v>NO VENCIDO</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1</v>
      </c>
      <c r="N276" s="33">
        <f>SUM(N271:N275)</f>
        <v>92</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+Agosto!M277</f>
        <v>75</v>
      </c>
      <c r="E277" s="191">
        <v>20</v>
      </c>
      <c r="F277" s="178">
        <v>32</v>
      </c>
      <c r="G277" s="178"/>
      <c r="H277" s="178"/>
      <c r="I277" s="178"/>
      <c r="J277" s="175">
        <f>+F277+G277</f>
        <v>32</v>
      </c>
      <c r="K277" s="168">
        <f>+AO277</f>
        <v>0</v>
      </c>
      <c r="L277" s="164">
        <f>+J277+K277</f>
        <v>32</v>
      </c>
      <c r="M277" s="157">
        <f>+(D277+E277)-(L277)+H277-I277</f>
        <v>63</v>
      </c>
      <c r="N277" s="18">
        <v>63</v>
      </c>
      <c r="O277" s="1" t="s">
        <v>309</v>
      </c>
      <c r="P277" s="1" t="s">
        <v>230</v>
      </c>
      <c r="Q277" s="1" t="s">
        <v>314</v>
      </c>
      <c r="R277" s="21" t="str">
        <f ca="1">IF(Q277=0," ",IFERROR(IF(DATEDIF(TODAY(),Q277,"M")&lt;=5,"ROJO",IF(DATEDIF(TODAY(),Q277,"M")&gt;=12,"VERDE",IF(AND(DATEDIF(TODAY(),Q277,"M")&gt;=6,DATEDIF(TODAY(),Q277,"M")&lt;=11),"AMARILLO"))),S277))</f>
        <v>VERDE</v>
      </c>
      <c r="S277" s="21" t="str">
        <f>IF(Q277=0," ",IF(Q277&lt;=$N$5,"VENCIDO","NO VENCIDO"))</f>
        <v>NO VENCIDO</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1</v>
      </c>
      <c r="N282" s="33">
        <f>SUM(N277:N281)</f>
        <v>63</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+Agosto!M283</f>
        <v>8</v>
      </c>
      <c r="E283" s="191"/>
      <c r="F283" s="178"/>
      <c r="G283" s="178"/>
      <c r="H283" s="178"/>
      <c r="I283" s="178"/>
      <c r="J283" s="175">
        <f>+F283+G283</f>
        <v>0</v>
      </c>
      <c r="K283" s="168">
        <f>+AO283</f>
        <v>0</v>
      </c>
      <c r="L283" s="164">
        <f>+J283+K283</f>
        <v>0</v>
      </c>
      <c r="M283" s="157">
        <f>+(D283+E283)-(L283)+H283-I283</f>
        <v>8</v>
      </c>
      <c r="N283" s="18">
        <v>8</v>
      </c>
      <c r="O283" s="1" t="s">
        <v>354</v>
      </c>
      <c r="P283" s="19" t="s">
        <v>278</v>
      </c>
      <c r="Q283" s="1" t="s">
        <v>355</v>
      </c>
      <c r="R283" s="21" t="str">
        <f ca="1">IF(Q283=0," ",IFERROR(IF(DATEDIF(TODAY(),Q283,"M")&lt;=5,"ROJO",IF(DATEDIF(TODAY(),Q283,"M")&gt;=12,"VERDE",IF(AND(DATEDIF(TODAY(),Q283,"M")&gt;=6,DATEDIF(TODAY(),Q283,"M")&lt;=11),"AMARILLO"))),S283))</f>
        <v>VERDE</v>
      </c>
      <c r="S283" s="21" t="str">
        <f>IF(Q283=0," ",IF(Q283&lt;=$N$5,"VENCIDO","NO VENCIDO"))</f>
        <v>NO VENCIDO</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1</v>
      </c>
      <c r="N288" s="33">
        <f>SUM(N283:N287)</f>
        <v>8</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+Agosto!M289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+Agosto!M296</f>
        <v>1550</v>
      </c>
      <c r="E296" s="191"/>
      <c r="F296" s="178">
        <v>138</v>
      </c>
      <c r="G296" s="178"/>
      <c r="H296" s="178"/>
      <c r="I296" s="178"/>
      <c r="J296" s="175">
        <f>+F296+G296</f>
        <v>138</v>
      </c>
      <c r="K296" s="168">
        <f>+AO296</f>
        <v>0</v>
      </c>
      <c r="L296" s="164">
        <f>+J296+K296</f>
        <v>138</v>
      </c>
      <c r="M296" s="157">
        <f>+(D296+E296)-L296+H296-I296</f>
        <v>1412</v>
      </c>
      <c r="N296" s="18">
        <v>1412</v>
      </c>
      <c r="O296" s="1" t="s">
        <v>315</v>
      </c>
      <c r="P296" s="1" t="s">
        <v>316</v>
      </c>
      <c r="Q296" s="1" t="s">
        <v>317</v>
      </c>
      <c r="R296" s="21" t="str">
        <f ca="1">IF(Q296=0," ",IFERROR(IF(DATEDIF(TODAY(),Q296,"M")&lt;=5,"ROJO",IF(DATEDIF(TODAY(),Q296,"M")&gt;=12,"VERDE",IF(AND(DATEDIF(TODAY(),Q296,"M")&gt;=6,DATEDIF(TODAY(),Q296,"M")&lt;=11),"AMARILLO"))),S296))</f>
        <v>VERDE</v>
      </c>
      <c r="S296" s="21" t="str">
        <f t="shared" ref="S296:S301" si="0">IF(Q296=0," ",IF(Q296&lt;=$N$5,"VENCIDO","NO VENCIDO"))</f>
        <v>NO VENCIDO</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1</v>
      </c>
      <c r="N302" s="33">
        <f>SUM(N296:N301)</f>
        <v>1412</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+Agosto!M303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+Agosto!M310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+Agosto!M317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+Agosto!M324</f>
        <v>1280</v>
      </c>
      <c r="E324" s="191">
        <v>355</v>
      </c>
      <c r="F324" s="178">
        <v>925</v>
      </c>
      <c r="G324" s="178"/>
      <c r="H324" s="178"/>
      <c r="I324" s="178"/>
      <c r="J324" s="175">
        <f>+F324+G324</f>
        <v>925</v>
      </c>
      <c r="K324" s="168">
        <f>+AO324</f>
        <v>0</v>
      </c>
      <c r="L324" s="164">
        <f>+J324+K324</f>
        <v>925</v>
      </c>
      <c r="M324" s="157">
        <f>+(D324+E324)-L324+H324-I324</f>
        <v>710</v>
      </c>
      <c r="N324" s="18">
        <v>710</v>
      </c>
      <c r="O324" s="99" t="s">
        <v>305</v>
      </c>
      <c r="P324" s="1" t="s">
        <v>316</v>
      </c>
      <c r="Q324" s="20">
        <v>46728</v>
      </c>
      <c r="R324" s="21" t="str">
        <f ca="1">IF(Q324=0," ",IFERROR(IF(DATEDIF(TODAY(),Q324,"M")&lt;=5,"ROJO",IF(DATEDIF(TODAY(),Q324,"M")&gt;=12,"VERDE",IF(AND(DATEDIF(TODAY(),Q324,"M")&gt;=6,DATEDIF(TODAY(),Q324,"M")&lt;=11),"AMARILLO"))),S324))</f>
        <v>VERDE</v>
      </c>
      <c r="S324" s="21" t="str">
        <f>IF(Q324=0," ",IF(Q324&lt;=$N$5,"VENCIDO","NO VENCIDO"))</f>
        <v>NO VENCIDO</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1</v>
      </c>
      <c r="N330" s="33">
        <f>SUM(N324:N329)</f>
        <v>710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+Agosto!M331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+Agosto!M338</f>
        <v>1518</v>
      </c>
      <c r="E338" s="191">
        <v>1600</v>
      </c>
      <c r="F338" s="178">
        <v>138</v>
      </c>
      <c r="G338" s="178"/>
      <c r="H338" s="178"/>
      <c r="I338" s="178"/>
      <c r="J338" s="175">
        <f>+F338+G338</f>
        <v>138</v>
      </c>
      <c r="K338" s="168">
        <f>+AO338</f>
        <v>0</v>
      </c>
      <c r="L338" s="164">
        <f>+J338+K338</f>
        <v>138</v>
      </c>
      <c r="M338" s="157">
        <f>+(D338+E338)-L338+H338-I338</f>
        <v>2980</v>
      </c>
      <c r="N338" s="18">
        <v>2980</v>
      </c>
      <c r="O338" s="1" t="s">
        <v>318</v>
      </c>
      <c r="P338" s="1" t="s">
        <v>319</v>
      </c>
      <c r="Q338" s="20">
        <v>47927</v>
      </c>
      <c r="R338" s="21" t="str">
        <f ca="1">IF(Q338=0," ",IFERROR(IF(DATEDIF(TODAY(),Q338,"M")&lt;=5,"ROJO",IF(DATEDIF(TODAY(),Q338,"M")&gt;=12,"VERDE",IF(AND(DATEDIF(TODAY(),Q338,"M")&gt;=6,DATEDIF(TODAY(),Q338,"M")&lt;=11),"AMARILLO"))),S338))</f>
        <v>VERDE</v>
      </c>
      <c r="S338" s="21" t="str">
        <f>IF(Q338=0," ",IF(Q338&lt;=$N$5,"VENCIDO","NO VENCIDO"))</f>
        <v>NO VENCIDO</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1</v>
      </c>
      <c r="N344" s="33">
        <f>SUM(N338:N343)</f>
        <v>2980</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+Agosto!M345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+Agosto!M352</f>
        <v>2151</v>
      </c>
      <c r="E352" s="191"/>
      <c r="F352" s="178">
        <v>44</v>
      </c>
      <c r="G352" s="178"/>
      <c r="H352" s="178"/>
      <c r="I352" s="178"/>
      <c r="J352" s="175">
        <f>+F352+G352</f>
        <v>44</v>
      </c>
      <c r="K352" s="168">
        <f>+AO352</f>
        <v>0</v>
      </c>
      <c r="L352" s="164">
        <f>+J352+K352</f>
        <v>44</v>
      </c>
      <c r="M352" s="157">
        <f>+(D352+E352)-L352+H352-I352</f>
        <v>2107</v>
      </c>
      <c r="N352" s="18">
        <v>2107</v>
      </c>
      <c r="O352" s="19" t="s">
        <v>267</v>
      </c>
      <c r="P352" s="1" t="s">
        <v>320</v>
      </c>
      <c r="Q352" s="20">
        <v>46631</v>
      </c>
      <c r="R352" s="21" t="str">
        <f ca="1">IF(Q352=0," ",IFERROR(IF(DATEDIF(TODAY(),Q352,"M")&lt;=5,"ROJO",IF(DATEDIF(TODAY(),Q352,"M")&gt;=12,"VERDE",IF(AND(DATEDIF(TODAY(),Q352,"M")&gt;=6,DATEDIF(TODAY(),Q352,"M")&lt;=11),"AMARILLO"))),S352))</f>
        <v>AMARILLO</v>
      </c>
      <c r="S352" s="21" t="str">
        <f>IF(Q352=0," ",IF(Q352&lt;=$N$5,"VENCIDO","NO VENCIDO"))</f>
        <v>NO VENCIDO</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1</v>
      </c>
      <c r="N358" s="33">
        <f>SUM(N352:N357)</f>
        <v>2107</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+Agosto!M359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+Agosto!M366</f>
        <v>176</v>
      </c>
      <c r="E366" s="59">
        <v>50</v>
      </c>
      <c r="F366" s="60"/>
      <c r="G366" s="60"/>
      <c r="H366" s="30"/>
      <c r="I366" s="30"/>
      <c r="J366" s="31">
        <f t="shared" ref="J366:J372" si="3">+F366+G366</f>
        <v>0</v>
      </c>
      <c r="K366" s="61">
        <f t="shared" ref="K366:K372" si="4">+AO366</f>
        <v>0</v>
      </c>
      <c r="L366" s="62">
        <f t="shared" ref="L366:L372" si="5">+J366+K366</f>
        <v>0</v>
      </c>
      <c r="M366" s="63">
        <f t="shared" ref="M366:M372" si="6">+(D366+E366)-(L366)+H366-I366</f>
        <v>226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+Agosto!M367</f>
        <v>527</v>
      </c>
      <c r="E367" s="59">
        <v>30</v>
      </c>
      <c r="F367" s="60"/>
      <c r="G367" s="60"/>
      <c r="H367" s="30"/>
      <c r="I367" s="30"/>
      <c r="J367" s="31">
        <f t="shared" si="3"/>
        <v>0</v>
      </c>
      <c r="K367" s="61">
        <f t="shared" si="4"/>
        <v>0</v>
      </c>
      <c r="L367" s="62">
        <f t="shared" si="5"/>
        <v>0</v>
      </c>
      <c r="M367" s="63">
        <f t="shared" si="6"/>
        <v>557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+Agosto!M368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+Agosto!M369</f>
        <v>26</v>
      </c>
      <c r="E369" s="59">
        <v>10</v>
      </c>
      <c r="F369" s="60"/>
      <c r="G369" s="60"/>
      <c r="H369" s="30"/>
      <c r="I369" s="30"/>
      <c r="J369" s="31">
        <f t="shared" si="3"/>
        <v>0</v>
      </c>
      <c r="K369" s="61">
        <f t="shared" si="4"/>
        <v>0</v>
      </c>
      <c r="L369" s="62">
        <f t="shared" si="5"/>
        <v>0</v>
      </c>
      <c r="M369" s="63">
        <f t="shared" si="6"/>
        <v>36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+Agosto!M370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+Agosto!M371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+Agosto!M372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+Agosto!M378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+Agosto!M379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+Agosto!M380</f>
        <v>0</v>
      </c>
      <c r="E380" s="59">
        <v>54</v>
      </c>
      <c r="F380" s="72"/>
      <c r="G380" s="72"/>
      <c r="H380" s="73"/>
      <c r="I380" s="73"/>
      <c r="J380" s="31">
        <f>SUM(F380,G380)</f>
        <v>0</v>
      </c>
      <c r="K380" s="61">
        <f>+AQ380</f>
        <v>0</v>
      </c>
      <c r="L380" s="62">
        <f>+J380+K380</f>
        <v>0</v>
      </c>
      <c r="M380" s="63">
        <f>+(D380+E380)-(L380)+H380-I380</f>
        <v>54</v>
      </c>
      <c r="N380" s="74">
        <f>+AS380</f>
        <v>0</v>
      </c>
      <c r="O380" s="1" t="s">
        <v>306</v>
      </c>
      <c r="P380" s="23" t="s">
        <v>230</v>
      </c>
      <c r="Q380" s="23" t="s">
        <v>307</v>
      </c>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xtenGuGQ4RDmHMBwCofYeNZFbH8Bogv8mbg47zVYQGImXt1TG/hxW+2XDLALZaOv92/rbPkKgICPMHyf6Ik+XA==" saltValue="U8ySgftnoadth2maIv86eA=="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663" priority="16" stopIfTrue="1" operator="lessThan">
      <formula>0</formula>
    </cfRule>
  </conditionalFormatting>
  <conditionalFormatting sqref="D161">
    <cfRule type="cellIs" dxfId="662" priority="17" stopIfTrue="1" operator="lessThan">
      <formula>0</formula>
    </cfRule>
  </conditionalFormatting>
  <conditionalFormatting sqref="M6:M10">
    <cfRule type="cellIs" dxfId="661" priority="69" stopIfTrue="1" operator="lessThan">
      <formula>0</formula>
    </cfRule>
  </conditionalFormatting>
  <conditionalFormatting sqref="M11">
    <cfRule type="containsText" dxfId="660" priority="225" operator="containsText" text="Falso">
      <formula>NOT(ISERROR(SEARCH("Falso",M11)))</formula>
    </cfRule>
  </conditionalFormatting>
  <conditionalFormatting sqref="M12:M16">
    <cfRule type="cellIs" dxfId="659" priority="67" stopIfTrue="1" operator="lessThan">
      <formula>0</formula>
    </cfRule>
  </conditionalFormatting>
  <conditionalFormatting sqref="M17">
    <cfRule type="containsText" dxfId="658" priority="224" operator="containsText" text="Falso">
      <formula>NOT(ISERROR(SEARCH("Falso",M17)))</formula>
    </cfRule>
  </conditionalFormatting>
  <conditionalFormatting sqref="M18:M22">
    <cfRule type="cellIs" dxfId="657" priority="66" stopIfTrue="1" operator="lessThan">
      <formula>0</formula>
    </cfRule>
  </conditionalFormatting>
  <conditionalFormatting sqref="M23">
    <cfRule type="containsText" dxfId="656" priority="215" operator="containsText" text="Falso">
      <formula>NOT(ISERROR(SEARCH("Falso",M23)))</formula>
    </cfRule>
  </conditionalFormatting>
  <conditionalFormatting sqref="M24:M28">
    <cfRule type="cellIs" dxfId="655" priority="65" stopIfTrue="1" operator="lessThan">
      <formula>0</formula>
    </cfRule>
  </conditionalFormatting>
  <conditionalFormatting sqref="M29">
    <cfRule type="containsText" dxfId="654" priority="214" operator="containsText" text="Falso">
      <formula>NOT(ISERROR(SEARCH("Falso",M29)))</formula>
    </cfRule>
  </conditionalFormatting>
  <conditionalFormatting sqref="M30:M34">
    <cfRule type="cellIs" dxfId="653" priority="64" stopIfTrue="1" operator="lessThan">
      <formula>0</formula>
    </cfRule>
  </conditionalFormatting>
  <conditionalFormatting sqref="M35">
    <cfRule type="containsText" dxfId="652" priority="205" operator="containsText" text="Falso">
      <formula>NOT(ISERROR(SEARCH("Falso",M35)))</formula>
    </cfRule>
  </conditionalFormatting>
  <conditionalFormatting sqref="M36:M40">
    <cfRule type="cellIs" dxfId="651" priority="63" stopIfTrue="1" operator="lessThan">
      <formula>0</formula>
    </cfRule>
  </conditionalFormatting>
  <conditionalFormatting sqref="M41">
    <cfRule type="containsText" dxfId="650" priority="204" operator="containsText" text="Falso">
      <formula>NOT(ISERROR(SEARCH("Falso",M41)))</formula>
    </cfRule>
  </conditionalFormatting>
  <conditionalFormatting sqref="M42:M46">
    <cfRule type="cellIs" dxfId="649" priority="62" stopIfTrue="1" operator="lessThan">
      <formula>0</formula>
    </cfRule>
  </conditionalFormatting>
  <conditionalFormatting sqref="M47">
    <cfRule type="containsText" dxfId="648" priority="195" operator="containsText" text="Falso">
      <formula>NOT(ISERROR(SEARCH("Falso",M47)))</formula>
    </cfRule>
  </conditionalFormatting>
  <conditionalFormatting sqref="M48:M52">
    <cfRule type="cellIs" dxfId="647" priority="61" stopIfTrue="1" operator="lessThan">
      <formula>0</formula>
    </cfRule>
  </conditionalFormatting>
  <conditionalFormatting sqref="M54:M58">
    <cfRule type="cellIs" dxfId="646" priority="60" stopIfTrue="1" operator="lessThan">
      <formula>0</formula>
    </cfRule>
  </conditionalFormatting>
  <conditionalFormatting sqref="M60:M64">
    <cfRule type="cellIs" dxfId="645" priority="59" stopIfTrue="1" operator="lessThan">
      <formula>0</formula>
    </cfRule>
  </conditionalFormatting>
  <conditionalFormatting sqref="M66:M70">
    <cfRule type="cellIs" dxfId="644" priority="58" stopIfTrue="1" operator="lessThan">
      <formula>0</formula>
    </cfRule>
  </conditionalFormatting>
  <conditionalFormatting sqref="M72:M76">
    <cfRule type="cellIs" dxfId="643" priority="57" stopIfTrue="1" operator="lessThan">
      <formula>0</formula>
    </cfRule>
  </conditionalFormatting>
  <conditionalFormatting sqref="M78:M82">
    <cfRule type="cellIs" dxfId="642" priority="56" stopIfTrue="1" operator="lessThan">
      <formula>0</formula>
    </cfRule>
  </conditionalFormatting>
  <conditionalFormatting sqref="M84:M88">
    <cfRule type="cellIs" dxfId="641" priority="55" stopIfTrue="1" operator="lessThan">
      <formula>0</formula>
    </cfRule>
  </conditionalFormatting>
  <conditionalFormatting sqref="M90:M94">
    <cfRule type="cellIs" dxfId="640" priority="54" stopIfTrue="1" operator="lessThan">
      <formula>0</formula>
    </cfRule>
  </conditionalFormatting>
  <conditionalFormatting sqref="M96:M100">
    <cfRule type="cellIs" dxfId="639" priority="53" stopIfTrue="1" operator="lessThan">
      <formula>0</formula>
    </cfRule>
  </conditionalFormatting>
  <conditionalFormatting sqref="M102:M106">
    <cfRule type="cellIs" dxfId="638" priority="52" stopIfTrue="1" operator="lessThan">
      <formula>0</formula>
    </cfRule>
  </conditionalFormatting>
  <conditionalFormatting sqref="M107">
    <cfRule type="containsText" dxfId="637" priority="180" operator="containsText" text="Falso">
      <formula>NOT(ISERROR(SEARCH("Falso",M107)))</formula>
    </cfRule>
  </conditionalFormatting>
  <conditionalFormatting sqref="M108:M112">
    <cfRule type="cellIs" dxfId="636" priority="51" stopIfTrue="1" operator="lessThan">
      <formula>0</formula>
    </cfRule>
  </conditionalFormatting>
  <conditionalFormatting sqref="M114:M118">
    <cfRule type="cellIs" dxfId="635" priority="50" stopIfTrue="1" operator="lessThan">
      <formula>0</formula>
    </cfRule>
  </conditionalFormatting>
  <conditionalFormatting sqref="M120:M124">
    <cfRule type="cellIs" dxfId="634" priority="49" stopIfTrue="1" operator="lessThan">
      <formula>0</formula>
    </cfRule>
  </conditionalFormatting>
  <conditionalFormatting sqref="M126:M130">
    <cfRule type="cellIs" dxfId="633" priority="48" stopIfTrue="1" operator="lessThan">
      <formula>0</formula>
    </cfRule>
  </conditionalFormatting>
  <conditionalFormatting sqref="M132:M136">
    <cfRule type="cellIs" dxfId="632" priority="47" stopIfTrue="1" operator="lessThan">
      <formula>0</formula>
    </cfRule>
  </conditionalFormatting>
  <conditionalFormatting sqref="M138:M142">
    <cfRule type="cellIs" dxfId="631" priority="46" stopIfTrue="1" operator="lessThan">
      <formula>0</formula>
    </cfRule>
  </conditionalFormatting>
  <conditionalFormatting sqref="M144:M148">
    <cfRule type="cellIs" dxfId="630" priority="45" stopIfTrue="1" operator="lessThan">
      <formula>0</formula>
    </cfRule>
  </conditionalFormatting>
  <conditionalFormatting sqref="M150:M154">
    <cfRule type="cellIs" dxfId="629" priority="44" stopIfTrue="1" operator="lessThan">
      <formula>0</formula>
    </cfRule>
  </conditionalFormatting>
  <conditionalFormatting sqref="M155">
    <cfRule type="containsText" dxfId="628" priority="70" operator="containsText" text="Falso">
      <formula>NOT(ISERROR(SEARCH("Falso",M155)))</formula>
    </cfRule>
  </conditionalFormatting>
  <conditionalFormatting sqref="M156:M160">
    <cfRule type="cellIs" dxfId="627" priority="43" stopIfTrue="1" operator="lessThan">
      <formula>0</formula>
    </cfRule>
  </conditionalFormatting>
  <conditionalFormatting sqref="M161">
    <cfRule type="containsText" dxfId="626" priority="71" operator="containsText" text="Falso">
      <formula>NOT(ISERROR(SEARCH("Falso",M161)))</formula>
    </cfRule>
  </conditionalFormatting>
  <conditionalFormatting sqref="M162:M166">
    <cfRule type="cellIs" dxfId="625" priority="42" stopIfTrue="1" operator="lessThan">
      <formula>0</formula>
    </cfRule>
  </conditionalFormatting>
  <conditionalFormatting sqref="M167">
    <cfRule type="containsText" dxfId="624" priority="167" operator="containsText" text="Falso">
      <formula>NOT(ISERROR(SEARCH("Falso",M167)))</formula>
    </cfRule>
  </conditionalFormatting>
  <conditionalFormatting sqref="M168:M172">
    <cfRule type="cellIs" dxfId="623" priority="41" stopIfTrue="1" operator="lessThan">
      <formula>0</formula>
    </cfRule>
  </conditionalFormatting>
  <conditionalFormatting sqref="M173">
    <cfRule type="containsText" dxfId="622" priority="162" operator="containsText" text="Falso">
      <formula>NOT(ISERROR(SEARCH("Falso",M173)))</formula>
    </cfRule>
  </conditionalFormatting>
  <conditionalFormatting sqref="M174:M178">
    <cfRule type="cellIs" dxfId="621" priority="40" stopIfTrue="1" operator="lessThan">
      <formula>0</formula>
    </cfRule>
  </conditionalFormatting>
  <conditionalFormatting sqref="M179">
    <cfRule type="containsText" dxfId="620" priority="157" operator="containsText" text="Falso">
      <formula>NOT(ISERROR(SEARCH("Falso",M179)))</formula>
    </cfRule>
  </conditionalFormatting>
  <conditionalFormatting sqref="M180:M184">
    <cfRule type="cellIs" dxfId="619" priority="39" stopIfTrue="1" operator="lessThan">
      <formula>0</formula>
    </cfRule>
  </conditionalFormatting>
  <conditionalFormatting sqref="M185">
    <cfRule type="containsText" dxfId="618" priority="152" operator="containsText" text="Falso">
      <formula>NOT(ISERROR(SEARCH("Falso",M185)))</formula>
    </cfRule>
  </conditionalFormatting>
  <conditionalFormatting sqref="M186:M190">
    <cfRule type="cellIs" dxfId="617" priority="38" stopIfTrue="1" operator="lessThan">
      <formula>0</formula>
    </cfRule>
  </conditionalFormatting>
  <conditionalFormatting sqref="M192:M196">
    <cfRule type="cellIs" dxfId="616" priority="37" stopIfTrue="1" operator="lessThan">
      <formula>0</formula>
    </cfRule>
  </conditionalFormatting>
  <conditionalFormatting sqref="M198:M202">
    <cfRule type="cellIs" dxfId="615" priority="36" stopIfTrue="1" operator="lessThan">
      <formula>0</formula>
    </cfRule>
  </conditionalFormatting>
  <conditionalFormatting sqref="M204:M208">
    <cfRule type="cellIs" dxfId="614" priority="35" stopIfTrue="1" operator="lessThan">
      <formula>0</formula>
    </cfRule>
  </conditionalFormatting>
  <conditionalFormatting sqref="M210:M214">
    <cfRule type="cellIs" dxfId="613" priority="34" stopIfTrue="1" operator="lessThan">
      <formula>0</formula>
    </cfRule>
  </conditionalFormatting>
  <conditionalFormatting sqref="M216:M220">
    <cfRule type="cellIs" dxfId="612" priority="33" stopIfTrue="1" operator="lessThan">
      <formula>0</formula>
    </cfRule>
  </conditionalFormatting>
  <conditionalFormatting sqref="M223:M227">
    <cfRule type="cellIs" dxfId="611" priority="32" stopIfTrue="1" operator="lessThan">
      <formula>0</formula>
    </cfRule>
  </conditionalFormatting>
  <conditionalFormatting sqref="M228">
    <cfRule type="containsText" dxfId="610" priority="141" operator="containsText" text="Falso">
      <formula>NOT(ISERROR(SEARCH("Falso",M228)))</formula>
    </cfRule>
  </conditionalFormatting>
  <conditionalFormatting sqref="M229:M233">
    <cfRule type="cellIs" dxfId="609" priority="31" stopIfTrue="1" operator="lessThan">
      <formula>0</formula>
    </cfRule>
  </conditionalFormatting>
  <conditionalFormatting sqref="M235:M239">
    <cfRule type="cellIs" dxfId="608" priority="30" stopIfTrue="1" operator="lessThan">
      <formula>0</formula>
    </cfRule>
  </conditionalFormatting>
  <conditionalFormatting sqref="M241:M245">
    <cfRule type="cellIs" dxfId="607" priority="29" stopIfTrue="1" operator="lessThan">
      <formula>0</formula>
    </cfRule>
  </conditionalFormatting>
  <conditionalFormatting sqref="M247:M251">
    <cfRule type="cellIs" dxfId="606" priority="28" stopIfTrue="1" operator="lessThan">
      <formula>0</formula>
    </cfRule>
  </conditionalFormatting>
  <conditionalFormatting sqref="M252">
    <cfRule type="containsText" dxfId="605" priority="131" operator="containsText" text="Falso">
      <formula>NOT(ISERROR(SEARCH("Falso",M252)))</formula>
    </cfRule>
  </conditionalFormatting>
  <conditionalFormatting sqref="M253:M257">
    <cfRule type="cellIs" dxfId="604" priority="27" stopIfTrue="1" operator="lessThan">
      <formula>0</formula>
    </cfRule>
  </conditionalFormatting>
  <conditionalFormatting sqref="M258">
    <cfRule type="containsText" dxfId="603" priority="126" operator="containsText" text="Falso">
      <formula>NOT(ISERROR(SEARCH("Falso",M258)))</formula>
    </cfRule>
  </conditionalFormatting>
  <conditionalFormatting sqref="M259:M263">
    <cfRule type="cellIs" dxfId="602" priority="26" stopIfTrue="1" operator="lessThan">
      <formula>0</formula>
    </cfRule>
  </conditionalFormatting>
  <conditionalFormatting sqref="M265:M269">
    <cfRule type="cellIs" dxfId="601" priority="25" stopIfTrue="1" operator="lessThan">
      <formula>0</formula>
    </cfRule>
  </conditionalFormatting>
  <conditionalFormatting sqref="M271:M275">
    <cfRule type="cellIs" dxfId="600" priority="24" stopIfTrue="1" operator="lessThan">
      <formula>0</formula>
    </cfRule>
  </conditionalFormatting>
  <conditionalFormatting sqref="M277:M281">
    <cfRule type="cellIs" dxfId="599" priority="23" stopIfTrue="1" operator="lessThan">
      <formula>0</formula>
    </cfRule>
  </conditionalFormatting>
  <conditionalFormatting sqref="M283:M287">
    <cfRule type="cellIs" dxfId="598" priority="22" stopIfTrue="1" operator="lessThan">
      <formula>0</formula>
    </cfRule>
  </conditionalFormatting>
  <conditionalFormatting sqref="M289:M293">
    <cfRule type="cellIs" dxfId="597" priority="21" stopIfTrue="1" operator="lessThan">
      <formula>0</formula>
    </cfRule>
  </conditionalFormatting>
  <conditionalFormatting sqref="M296:M301">
    <cfRule type="cellIs" dxfId="596" priority="15" stopIfTrue="1" operator="lessThan">
      <formula>0</formula>
    </cfRule>
  </conditionalFormatting>
  <conditionalFormatting sqref="M302">
    <cfRule type="containsText" dxfId="595" priority="14" operator="containsText" text="Falso">
      <formula>NOT(ISERROR(SEARCH("Falso",M302)))</formula>
    </cfRule>
  </conditionalFormatting>
  <conditionalFormatting sqref="M303:M308">
    <cfRule type="cellIs" dxfId="594" priority="9" stopIfTrue="1" operator="lessThan">
      <formula>0</formula>
    </cfRule>
  </conditionalFormatting>
  <conditionalFormatting sqref="M310:M315">
    <cfRule type="cellIs" dxfId="593" priority="8" stopIfTrue="1" operator="lessThan">
      <formula>0</formula>
    </cfRule>
  </conditionalFormatting>
  <conditionalFormatting sqref="M317:M322">
    <cfRule type="cellIs" dxfId="592" priority="7" stopIfTrue="1" operator="lessThan">
      <formula>0</formula>
    </cfRule>
  </conditionalFormatting>
  <conditionalFormatting sqref="M324:M329">
    <cfRule type="cellIs" dxfId="591" priority="6" stopIfTrue="1" operator="lessThan">
      <formula>0</formula>
    </cfRule>
  </conditionalFormatting>
  <conditionalFormatting sqref="M331:M336">
    <cfRule type="cellIs" dxfId="590" priority="5" stopIfTrue="1" operator="lessThan">
      <formula>0</formula>
    </cfRule>
  </conditionalFormatting>
  <conditionalFormatting sqref="M338:M343">
    <cfRule type="cellIs" dxfId="589" priority="4" stopIfTrue="1" operator="lessThan">
      <formula>0</formula>
    </cfRule>
  </conditionalFormatting>
  <conditionalFormatting sqref="M345:M350">
    <cfRule type="cellIs" dxfId="588" priority="3" stopIfTrue="1" operator="lessThan">
      <formula>0</formula>
    </cfRule>
  </conditionalFormatting>
  <conditionalFormatting sqref="M352:M357">
    <cfRule type="cellIs" dxfId="587" priority="2" stopIfTrue="1" operator="lessThan">
      <formula>0</formula>
    </cfRule>
  </conditionalFormatting>
  <conditionalFormatting sqref="M358">
    <cfRule type="containsText" dxfId="586" priority="10" operator="containsText" text="Falso">
      <formula>NOT(ISERROR(SEARCH("Falso",M358)))</formula>
    </cfRule>
  </conditionalFormatting>
  <conditionalFormatting sqref="M359:M364">
    <cfRule type="cellIs" dxfId="585" priority="1" stopIfTrue="1" operator="lessThan">
      <formula>0</formula>
    </cfRule>
  </conditionalFormatting>
  <conditionalFormatting sqref="M365">
    <cfRule type="containsText" dxfId="584" priority="80" operator="containsText" text="Falso">
      <formula>NOT(ISERROR(SEARCH("Falso",M365)))</formula>
    </cfRule>
  </conditionalFormatting>
  <conditionalFormatting sqref="M366:M372">
    <cfRule type="cellIs" dxfId="583" priority="230" stopIfTrue="1" operator="lessThan">
      <formula>0</formula>
    </cfRule>
  </conditionalFormatting>
  <conditionalFormatting sqref="M378:M380">
    <cfRule type="cellIs" dxfId="582" priority="18" stopIfTrue="1" operator="lessThan">
      <formula>0</formula>
    </cfRule>
  </conditionalFormatting>
  <conditionalFormatting sqref="R6:R10">
    <cfRule type="containsText" dxfId="581" priority="228" stopIfTrue="1" operator="containsText" text="AMARILLO">
      <formula>NOT(ISERROR(SEARCH("AMARILLO",R6)))</formula>
    </cfRule>
    <cfRule type="containsText" dxfId="580" priority="227" operator="containsText" text="VERDE">
      <formula>NOT(ISERROR(SEARCH("VERDE",R6)))</formula>
    </cfRule>
    <cfRule type="containsText" dxfId="579" priority="226" operator="containsText" text="VENCIDO">
      <formula>NOT(ISERROR(SEARCH("VENCIDO",R6)))</formula>
    </cfRule>
    <cfRule type="containsText" dxfId="578" priority="229" operator="containsText" text="ROJO">
      <formula>NOT(ISERROR(SEARCH("ROJO",R6)))</formula>
    </cfRule>
  </conditionalFormatting>
  <conditionalFormatting sqref="R12:R16">
    <cfRule type="containsText" dxfId="577" priority="220" operator="containsText" text="VENCIDO">
      <formula>NOT(ISERROR(SEARCH("VENCIDO",R12)))</formula>
    </cfRule>
    <cfRule type="containsText" dxfId="576" priority="223" operator="containsText" text="ROJO">
      <formula>NOT(ISERROR(SEARCH("ROJO",R12)))</formula>
    </cfRule>
    <cfRule type="containsText" dxfId="575" priority="222" stopIfTrue="1" operator="containsText" text="AMARILLO">
      <formula>NOT(ISERROR(SEARCH("AMARILLO",R12)))</formula>
    </cfRule>
    <cfRule type="containsText" dxfId="574" priority="221" operator="containsText" text="VERDE">
      <formula>NOT(ISERROR(SEARCH("VERDE",R12)))</formula>
    </cfRule>
  </conditionalFormatting>
  <conditionalFormatting sqref="R18:R22">
    <cfRule type="containsText" dxfId="573" priority="218" stopIfTrue="1" operator="containsText" text="AMARILLO">
      <formula>NOT(ISERROR(SEARCH("AMARILLO",R18)))</formula>
    </cfRule>
    <cfRule type="containsText" dxfId="572" priority="217" operator="containsText" text="VERDE">
      <formula>NOT(ISERROR(SEARCH("VERDE",R18)))</formula>
    </cfRule>
    <cfRule type="containsText" dxfId="571" priority="216" operator="containsText" text="VENCIDO">
      <formula>NOT(ISERROR(SEARCH("VENCIDO",R18)))</formula>
    </cfRule>
    <cfRule type="containsText" dxfId="570" priority="219" operator="containsText" text="ROJO">
      <formula>NOT(ISERROR(SEARCH("ROJO",R18)))</formula>
    </cfRule>
  </conditionalFormatting>
  <conditionalFormatting sqref="R24:R28">
    <cfRule type="containsText" dxfId="569" priority="213" operator="containsText" text="ROJO">
      <formula>NOT(ISERROR(SEARCH("ROJO",R24)))</formula>
    </cfRule>
    <cfRule type="containsText" dxfId="568" priority="212" stopIfTrue="1" operator="containsText" text="AMARILLO">
      <formula>NOT(ISERROR(SEARCH("AMARILLO",R24)))</formula>
    </cfRule>
    <cfRule type="containsText" dxfId="567" priority="211" operator="containsText" text="VERDE">
      <formula>NOT(ISERROR(SEARCH("VERDE",R24)))</formula>
    </cfRule>
    <cfRule type="containsText" dxfId="566" priority="210" operator="containsText" text="VENCIDO">
      <formula>NOT(ISERROR(SEARCH("VENCIDO",R24)))</formula>
    </cfRule>
  </conditionalFormatting>
  <conditionalFormatting sqref="R30:R34">
    <cfRule type="containsText" dxfId="565" priority="209" operator="containsText" text="ROJO">
      <formula>NOT(ISERROR(SEARCH("ROJO",R30)))</formula>
    </cfRule>
    <cfRule type="containsText" dxfId="564" priority="208" stopIfTrue="1" operator="containsText" text="AMARILLO">
      <formula>NOT(ISERROR(SEARCH("AMARILLO",R30)))</formula>
    </cfRule>
    <cfRule type="containsText" dxfId="563" priority="207" operator="containsText" text="VERDE">
      <formula>NOT(ISERROR(SEARCH("VERDE",R30)))</formula>
    </cfRule>
    <cfRule type="containsText" dxfId="562" priority="206" operator="containsText" text="VENCIDO">
      <formula>NOT(ISERROR(SEARCH("VENCIDO",R30)))</formula>
    </cfRule>
  </conditionalFormatting>
  <conditionalFormatting sqref="R36:R40">
    <cfRule type="containsText" dxfId="561" priority="203" operator="containsText" text="ROJO">
      <formula>NOT(ISERROR(SEARCH("ROJO",R36)))</formula>
    </cfRule>
    <cfRule type="containsText" dxfId="560" priority="202" stopIfTrue="1" operator="containsText" text="AMARILLO">
      <formula>NOT(ISERROR(SEARCH("AMARILLO",R36)))</formula>
    </cfRule>
    <cfRule type="containsText" dxfId="559" priority="201" operator="containsText" text="VERDE">
      <formula>NOT(ISERROR(SEARCH("VERDE",R36)))</formula>
    </cfRule>
    <cfRule type="containsText" dxfId="558" priority="200" operator="containsText" text="VENCIDO">
      <formula>NOT(ISERROR(SEARCH("VENCIDO",R36)))</formula>
    </cfRule>
  </conditionalFormatting>
  <conditionalFormatting sqref="R42:R46">
    <cfRule type="containsText" dxfId="557" priority="199" operator="containsText" text="ROJO">
      <formula>NOT(ISERROR(SEARCH("ROJO",R42)))</formula>
    </cfRule>
    <cfRule type="containsText" dxfId="556" priority="197" operator="containsText" text="VERDE">
      <formula>NOT(ISERROR(SEARCH("VERDE",R42)))</formula>
    </cfRule>
    <cfRule type="containsText" dxfId="555" priority="196" operator="containsText" text="VENCIDO">
      <formula>NOT(ISERROR(SEARCH("VENCIDO",R42)))</formula>
    </cfRule>
    <cfRule type="containsText" dxfId="554" priority="198" stopIfTrue="1" operator="containsText" text="AMARILLO">
      <formula>NOT(ISERROR(SEARCH("AMARILLO",R42)))</formula>
    </cfRule>
  </conditionalFormatting>
  <conditionalFormatting sqref="R102:R106">
    <cfRule type="containsText" dxfId="553" priority="184" operator="containsText" text="ROJO">
      <formula>NOT(ISERROR(SEARCH("ROJO",R102)))</formula>
    </cfRule>
    <cfRule type="containsText" dxfId="552" priority="183" stopIfTrue="1" operator="containsText" text="AMARILLO">
      <formula>NOT(ISERROR(SEARCH("AMARILLO",R102)))</formula>
    </cfRule>
    <cfRule type="containsText" dxfId="551" priority="182" operator="containsText" text="VERDE">
      <formula>NOT(ISERROR(SEARCH("VERDE",R102)))</formula>
    </cfRule>
    <cfRule type="containsText" dxfId="550" priority="181" operator="containsText" text="VENCIDO">
      <formula>NOT(ISERROR(SEARCH("VENCIDO",R102)))</formula>
    </cfRule>
  </conditionalFormatting>
  <conditionalFormatting sqref="R150:R154">
    <cfRule type="containsText" dxfId="549" priority="177" operator="containsText" text="VERDE">
      <formula>NOT(ISERROR(SEARCH("VERDE",R150)))</formula>
    </cfRule>
    <cfRule type="containsText" dxfId="548" priority="178" stopIfTrue="1" operator="containsText" text="AMARILLO">
      <formula>NOT(ISERROR(SEARCH("AMARILLO",R150)))</formula>
    </cfRule>
    <cfRule type="containsText" dxfId="547" priority="179" operator="containsText" text="ROJO">
      <formula>NOT(ISERROR(SEARCH("ROJO",R150)))</formula>
    </cfRule>
    <cfRule type="containsText" dxfId="546" priority="176" operator="containsText" text="VENCIDO">
      <formula>NOT(ISERROR(SEARCH("VENCIDO",R150)))</formula>
    </cfRule>
  </conditionalFormatting>
  <conditionalFormatting sqref="R156:R160">
    <cfRule type="containsText" dxfId="545" priority="175" operator="containsText" text="ROJO">
      <formula>NOT(ISERROR(SEARCH("ROJO",R156)))</formula>
    </cfRule>
    <cfRule type="containsText" dxfId="544" priority="174" stopIfTrue="1" operator="containsText" text="AMARILLO">
      <formula>NOT(ISERROR(SEARCH("AMARILLO",R156)))</formula>
    </cfRule>
    <cfRule type="containsText" dxfId="543" priority="173" operator="containsText" text="VERDE">
      <formula>NOT(ISERROR(SEARCH("VERDE",R156)))</formula>
    </cfRule>
    <cfRule type="containsText" dxfId="542" priority="172" operator="containsText" text="VENCIDO">
      <formula>NOT(ISERROR(SEARCH("VENCIDO",R156)))</formula>
    </cfRule>
  </conditionalFormatting>
  <conditionalFormatting sqref="R162:R166">
    <cfRule type="containsText" dxfId="541" priority="171" operator="containsText" text="ROJO">
      <formula>NOT(ISERROR(SEARCH("ROJO",R162)))</formula>
    </cfRule>
    <cfRule type="containsText" dxfId="540" priority="170" stopIfTrue="1" operator="containsText" text="AMARILLO">
      <formula>NOT(ISERROR(SEARCH("AMARILLO",R162)))</formula>
    </cfRule>
    <cfRule type="containsText" dxfId="539" priority="168" operator="containsText" text="VENCIDO">
      <formula>NOT(ISERROR(SEARCH("VENCIDO",R162)))</formula>
    </cfRule>
    <cfRule type="containsText" dxfId="538" priority="169" operator="containsText" text="VERDE">
      <formula>NOT(ISERROR(SEARCH("VERDE",R162)))</formula>
    </cfRule>
  </conditionalFormatting>
  <conditionalFormatting sqref="R168:R172">
    <cfRule type="containsText" dxfId="537" priority="166" operator="containsText" text="ROJO">
      <formula>NOT(ISERROR(SEARCH("ROJO",R168)))</formula>
    </cfRule>
    <cfRule type="containsText" dxfId="536" priority="165" stopIfTrue="1" operator="containsText" text="AMARILLO">
      <formula>NOT(ISERROR(SEARCH("AMARILLO",R168)))</formula>
    </cfRule>
    <cfRule type="containsText" dxfId="535" priority="164" operator="containsText" text="VERDE">
      <formula>NOT(ISERROR(SEARCH("VERDE",R168)))</formula>
    </cfRule>
    <cfRule type="containsText" dxfId="534" priority="163" operator="containsText" text="VENCIDO">
      <formula>NOT(ISERROR(SEARCH("VENCIDO",R168)))</formula>
    </cfRule>
  </conditionalFormatting>
  <conditionalFormatting sqref="R174:R178">
    <cfRule type="containsText" dxfId="533" priority="159" operator="containsText" text="VERDE">
      <formula>NOT(ISERROR(SEARCH("VERDE",R174)))</formula>
    </cfRule>
    <cfRule type="containsText" dxfId="532" priority="160" stopIfTrue="1" operator="containsText" text="AMARILLO">
      <formula>NOT(ISERROR(SEARCH("AMARILLO",R174)))</formula>
    </cfRule>
    <cfRule type="containsText" dxfId="531" priority="161" operator="containsText" text="ROJO">
      <formula>NOT(ISERROR(SEARCH("ROJO",R174)))</formula>
    </cfRule>
    <cfRule type="containsText" dxfId="530" priority="158" operator="containsText" text="VENCIDO">
      <formula>NOT(ISERROR(SEARCH("VENCIDO",R174)))</formula>
    </cfRule>
  </conditionalFormatting>
  <conditionalFormatting sqref="R180:R184">
    <cfRule type="containsText" dxfId="529" priority="154" operator="containsText" text="VERDE">
      <formula>NOT(ISERROR(SEARCH("VERDE",R180)))</formula>
    </cfRule>
    <cfRule type="containsText" dxfId="528" priority="153" operator="containsText" text="VENCIDO">
      <formula>NOT(ISERROR(SEARCH("VENCIDO",R180)))</formula>
    </cfRule>
    <cfRule type="containsText" dxfId="527" priority="155" stopIfTrue="1" operator="containsText" text="AMARILLO">
      <formula>NOT(ISERROR(SEARCH("AMARILLO",R180)))</formula>
    </cfRule>
    <cfRule type="containsText" dxfId="526" priority="156" operator="containsText" text="ROJO">
      <formula>NOT(ISERROR(SEARCH("ROJO",R180)))</formula>
    </cfRule>
  </conditionalFormatting>
  <conditionalFormatting sqref="R223:R227">
    <cfRule type="containsText" dxfId="525" priority="140" operator="containsText" text="ROJO">
      <formula>NOT(ISERROR(SEARCH("ROJO",R223)))</formula>
    </cfRule>
    <cfRule type="containsText" dxfId="524" priority="139" stopIfTrue="1" operator="containsText" text="AMARILLO">
      <formula>NOT(ISERROR(SEARCH("AMARILLO",R223)))</formula>
    </cfRule>
    <cfRule type="containsText" dxfId="523" priority="138" operator="containsText" text="VERDE">
      <formula>NOT(ISERROR(SEARCH("VERDE",R223)))</formula>
    </cfRule>
    <cfRule type="containsText" dxfId="522" priority="137" operator="containsText" text="VENCIDO">
      <formula>NOT(ISERROR(SEARCH("VENCIDO",R223)))</formula>
    </cfRule>
  </conditionalFormatting>
  <conditionalFormatting sqref="R247:R251">
    <cfRule type="containsText" dxfId="521" priority="128" operator="containsText" text="VERDE">
      <formula>NOT(ISERROR(SEARCH("VERDE",R247)))</formula>
    </cfRule>
    <cfRule type="containsText" dxfId="520" priority="127" operator="containsText" text="VENCIDO">
      <formula>NOT(ISERROR(SEARCH("VENCIDO",R247)))</formula>
    </cfRule>
    <cfRule type="containsText" dxfId="519" priority="130" operator="containsText" text="ROJO">
      <formula>NOT(ISERROR(SEARCH("ROJO",R247)))</formula>
    </cfRule>
    <cfRule type="containsText" dxfId="518" priority="129" stopIfTrue="1" operator="containsText" text="AMARILLO">
      <formula>NOT(ISERROR(SEARCH("AMARILLO",R247)))</formula>
    </cfRule>
  </conditionalFormatting>
  <conditionalFormatting sqref="R253:R257">
    <cfRule type="containsText" dxfId="517" priority="124" stopIfTrue="1" operator="containsText" text="AMARILLO">
      <formula>NOT(ISERROR(SEARCH("AMARILLO",R253)))</formula>
    </cfRule>
    <cfRule type="containsText" dxfId="516" priority="125" operator="containsText" text="ROJO">
      <formula>NOT(ISERROR(SEARCH("ROJO",R253)))</formula>
    </cfRule>
    <cfRule type="containsText" dxfId="515" priority="122" operator="containsText" text="VENCIDO">
      <formula>NOT(ISERROR(SEARCH("VENCIDO",R253)))</formula>
    </cfRule>
    <cfRule type="containsText" dxfId="514" priority="123" operator="containsText" text="VERDE">
      <formula>NOT(ISERROR(SEARCH("VERDE",R253)))</formula>
    </cfRule>
  </conditionalFormatting>
  <conditionalFormatting sqref="R296:R301">
    <cfRule type="containsText" dxfId="513" priority="106" operator="containsText" text="VENCIDO">
      <formula>NOT(ISERROR(SEARCH("VENCIDO",R296)))</formula>
    </cfRule>
    <cfRule type="containsText" dxfId="512" priority="108" stopIfTrue="1" operator="containsText" text="AMARILLO">
      <formula>NOT(ISERROR(SEARCH("AMARILLO",R296)))</formula>
    </cfRule>
    <cfRule type="containsText" dxfId="511" priority="109" operator="containsText" text="ROJO">
      <formula>NOT(ISERROR(SEARCH("ROJO",R296)))</formula>
    </cfRule>
    <cfRule type="containsText" dxfId="510" priority="107" operator="containsText" text="VERDE">
      <formula>NOT(ISERROR(SEARCH("VERDE",R296)))</formula>
    </cfRule>
  </conditionalFormatting>
  <conditionalFormatting sqref="R352:R357">
    <cfRule type="containsText" dxfId="509" priority="84" stopIfTrue="1" operator="containsText" text="AMARILLO">
      <formula>NOT(ISERROR(SEARCH("AMARILLO",R352)))</formula>
    </cfRule>
    <cfRule type="containsText" dxfId="508" priority="85" operator="containsText" text="ROJO">
      <formula>NOT(ISERROR(SEARCH("ROJO",R352)))</formula>
    </cfRule>
    <cfRule type="containsText" dxfId="507" priority="82" operator="containsText" text="VENCIDO">
      <formula>NOT(ISERROR(SEARCH("VENCIDO",R352)))</formula>
    </cfRule>
    <cfRule type="containsText" dxfId="506" priority="83" operator="containsText" text="VERDE">
      <formula>NOT(ISERROR(SEARCH("VERDE",R352)))</formula>
    </cfRule>
  </conditionalFormatting>
  <conditionalFormatting sqref="R359:R364">
    <cfRule type="containsText" dxfId="505" priority="78" stopIfTrue="1" operator="containsText" text="AMARILLO">
      <formula>NOT(ISERROR(SEARCH("AMARILLO",R359)))</formula>
    </cfRule>
    <cfRule type="containsText" dxfId="504" priority="77" operator="containsText" text="VERDE">
      <formula>NOT(ISERROR(SEARCH("VERDE",R359)))</formula>
    </cfRule>
    <cfRule type="containsText" dxfId="503" priority="76" operator="containsText" text="VENCIDO">
      <formula>NOT(ISERROR(SEARCH("VENCIDO",R359)))</formula>
    </cfRule>
    <cfRule type="containsText" dxfId="502" priority="79" operator="containsText" text="ROJO">
      <formula>NOT(ISERROR(SEARCH("ROJO",R359)))</formula>
    </cfRule>
  </conditionalFormatting>
  <conditionalFormatting sqref="R366:R372">
    <cfRule type="containsText" dxfId="501" priority="72" operator="containsText" text="VENCIDO">
      <formula>NOT(ISERROR(SEARCH("VENCIDO",R366)))</formula>
    </cfRule>
    <cfRule type="containsText" dxfId="500" priority="74" stopIfTrue="1" operator="containsText" text="AMARILLO">
      <formula>NOT(ISERROR(SEARCH("AMARILLO",R366)))</formula>
    </cfRule>
    <cfRule type="containsText" dxfId="499" priority="73" operator="containsText" text="VERDE">
      <formula>NOT(ISERROR(SEARCH("VERDE",R366)))</formula>
    </cfRule>
    <cfRule type="containsText" dxfId="498"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900-000000000000}">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283" zoomScale="60" zoomScaleNormal="60"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+Septiembre!M6</f>
        <v>400</v>
      </c>
      <c r="E6" s="191"/>
      <c r="F6" s="178"/>
      <c r="G6" s="178"/>
      <c r="H6" s="178"/>
      <c r="I6" s="178"/>
      <c r="J6" s="175">
        <f>+F6+G6</f>
        <v>0</v>
      </c>
      <c r="K6" s="168">
        <f>+AO6</f>
        <v>0</v>
      </c>
      <c r="L6" s="164">
        <f>+J6+K6</f>
        <v>0</v>
      </c>
      <c r="M6" s="157">
        <f>+(D6+E6)-(L6)+H6-I6</f>
        <v>400</v>
      </c>
      <c r="N6" s="18"/>
      <c r="O6" s="19"/>
      <c r="P6" s="19"/>
      <c r="Q6" s="20"/>
      <c r="R6" s="21" t="str">
        <f ca="1">IF(Q6=0," ",IFERROR(IF(DATEDIF(TODAY(),Q6,"M")&lt;=5,"ROJO",IF(DATEDIF(TODAY(),Q6,"M")&gt;=12,"VERDE",IF(AND(DATEDIF(TODAY(),Q6,"M")&gt;=6,DATEDIF(TODAY(),Q6,"M")&lt;=11),"AMARILLO"))),S6))</f>
        <v xml:space="preserve"> </v>
      </c>
      <c r="S6" s="21" t="str">
        <f>IF(Q6=0," ",IF(Q6&lt;=$N$5,"VENCIDO","NO VENCIDO"))</f>
        <v xml:space="preserve"> </v>
      </c>
      <c r="T6" s="22"/>
      <c r="U6" s="23"/>
      <c r="V6" s="23"/>
      <c r="W6" s="24"/>
      <c r="X6" s="24"/>
      <c r="Y6" s="147">
        <f>+AT6</f>
        <v>0</v>
      </c>
      <c r="Z6" s="25"/>
      <c r="AA6" s="6"/>
      <c r="AB6" s="146"/>
      <c r="AC6" s="146"/>
      <c r="AD6" s="145">
        <f>+AB6+AC6</f>
        <v>0</v>
      </c>
      <c r="AE6" s="130"/>
      <c r="AF6" s="130"/>
      <c r="AG6" s="130"/>
      <c r="AH6" s="130"/>
      <c r="AI6" s="130"/>
      <c r="AJ6" s="130"/>
      <c r="AK6" s="130"/>
      <c r="AL6" s="130"/>
      <c r="AM6" s="130"/>
      <c r="AN6" s="130"/>
      <c r="AO6" s="123">
        <f>SUM(AD6:AN10)</f>
        <v>0</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0</v>
      </c>
      <c r="N11" s="33">
        <f>SUM(N6:N10)</f>
        <v>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+Septiembre!M12</f>
        <v>106</v>
      </c>
      <c r="E12" s="191"/>
      <c r="F12" s="178"/>
      <c r="G12" s="178"/>
      <c r="H12" s="178"/>
      <c r="I12" s="178"/>
      <c r="J12" s="175">
        <f>+F12+G12</f>
        <v>0</v>
      </c>
      <c r="K12" s="168">
        <f>+AO12</f>
        <v>0</v>
      </c>
      <c r="L12" s="164">
        <f>+J12+K12</f>
        <v>0</v>
      </c>
      <c r="M12" s="157">
        <f>+(D12+E12)-(L12)+H12-I12</f>
        <v>106</v>
      </c>
      <c r="N12" s="18"/>
      <c r="O12" s="19"/>
      <c r="P12" s="19"/>
      <c r="Q12" s="20"/>
      <c r="R12" s="21" t="str">
        <f ca="1">IF(Q12=0," ",IFERROR(IF(DATEDIF(TODAY(),Q12,"M")&lt;=5,"ROJO",IF(DATEDIF(TODAY(),Q12,"M")&gt;=12,"VERDE",IF(AND(DATEDIF(TODAY(),Q12,"M")&gt;=6,DATEDIF(TODAY(),Q12,"M")&lt;=11),"AMARILLO"))),S12))</f>
        <v xml:space="preserve"> </v>
      </c>
      <c r="S12" s="21" t="str">
        <f>IF(Q12=0," ",IF(Q12&lt;=$N$5,"VENCIDO","NO VENCIDO"))</f>
        <v xml:space="preserve"> </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0</v>
      </c>
      <c r="N17" s="33">
        <f>SUM(N12:N16)</f>
        <v>0</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+Septiembre!M18</f>
        <v>98</v>
      </c>
      <c r="E18" s="191"/>
      <c r="F18" s="178"/>
      <c r="G18" s="178"/>
      <c r="H18" s="178"/>
      <c r="I18" s="178"/>
      <c r="J18" s="175">
        <f>+F18+G18</f>
        <v>0</v>
      </c>
      <c r="K18" s="168">
        <f>+AO18</f>
        <v>0</v>
      </c>
      <c r="L18" s="164">
        <f>+J18+K18</f>
        <v>0</v>
      </c>
      <c r="M18" s="157">
        <f>+(D18+E18)-(L18)+H18-I18</f>
        <v>98</v>
      </c>
      <c r="N18" s="18"/>
      <c r="O18" s="19"/>
      <c r="P18" s="19"/>
      <c r="Q18" s="20"/>
      <c r="R18" s="21" t="str">
        <f ca="1">IF(Q18=0," ",IFERROR(IF(DATEDIF(TODAY(),Q18,"M")&lt;=5,"ROJO",IF(DATEDIF(TODAY(),Q18,"M")&gt;=12,"VERDE",IF(AND(DATEDIF(TODAY(),Q18,"M")&gt;=6,DATEDIF(TODAY(),Q18,"M")&lt;=11),"AMARILLO"))),S18))</f>
        <v xml:space="preserve"> </v>
      </c>
      <c r="S18" s="21" t="str">
        <f>IF(Q18=0," ",IF(Q18&lt;=$N$5,"VENCIDO","NO VENCIDO"))</f>
        <v xml:space="preserve"> </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0</v>
      </c>
      <c r="N23" s="33">
        <f>SUM(N18:N22)</f>
        <v>0</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+Septiembre!M24</f>
        <v>430</v>
      </c>
      <c r="E24" s="191"/>
      <c r="F24" s="178"/>
      <c r="G24" s="178"/>
      <c r="H24" s="178"/>
      <c r="I24" s="178"/>
      <c r="J24" s="175">
        <f>+F24+G24</f>
        <v>0</v>
      </c>
      <c r="K24" s="168">
        <f>+AO24</f>
        <v>0</v>
      </c>
      <c r="L24" s="164">
        <f>+J24+K24</f>
        <v>0</v>
      </c>
      <c r="M24" s="157">
        <f>+(D24+E24)-(L24)+H24-I24</f>
        <v>430</v>
      </c>
      <c r="N24" s="18"/>
      <c r="O24" s="19"/>
      <c r="P24" s="19"/>
      <c r="Q24" s="20"/>
      <c r="R24" s="21" t="str">
        <f ca="1">IF(Q24=0," ",IFERROR(IF(DATEDIF(TODAY(),Q24,"M")&lt;=5,"ROJO",IF(DATEDIF(TODAY(),Q24,"M")&gt;=12,"VERDE",IF(AND(DATEDIF(TODAY(),Q24,"M")&gt;=6,DATEDIF(TODAY(),Q24,"M")&lt;=11),"AMARILLO"))),S24))</f>
        <v xml:space="preserve"> </v>
      </c>
      <c r="S24" s="21" t="str">
        <f>IF(Q24=0," ",IF(Q24&lt;=$N$5,"VENCIDO","NO VENCIDO"))</f>
        <v xml:space="preserve"> </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0</v>
      </c>
      <c r="N29" s="33">
        <f>SUM(N24:N28)</f>
        <v>0</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+Septiembre!M30</f>
        <v>123</v>
      </c>
      <c r="E30" s="191"/>
      <c r="F30" s="178"/>
      <c r="G30" s="178"/>
      <c r="H30" s="178"/>
      <c r="I30" s="178"/>
      <c r="J30" s="175">
        <f>+F30+G30</f>
        <v>0</v>
      </c>
      <c r="K30" s="168">
        <f>+AO30</f>
        <v>0</v>
      </c>
      <c r="L30" s="164">
        <f>+J30+K30</f>
        <v>0</v>
      </c>
      <c r="M30" s="157">
        <f>+(D30+E30)-(L30)+H30-I30</f>
        <v>123</v>
      </c>
      <c r="N30" s="18"/>
      <c r="O30" s="19"/>
      <c r="P30" s="19"/>
      <c r="Q30" s="20"/>
      <c r="R30" s="21" t="str">
        <f ca="1">IF(Q30=0," ",IFERROR(IF(DATEDIF(TODAY(),Q30,"M")&lt;=5,"ROJO",IF(DATEDIF(TODAY(),Q30,"M")&gt;=12,"VERDE",IF(AND(DATEDIF(TODAY(),Q30,"M")&gt;=6,DATEDIF(TODAY(),Q30,"M")&lt;=11),"AMARILLO"))),S30))</f>
        <v xml:space="preserve"> </v>
      </c>
      <c r="S30" s="21" t="str">
        <f>IF(Q30=0," ",IF(Q30&lt;=$N$5,"VENCIDO","NO VENCIDO"))</f>
        <v xml:space="preserve"> </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0</v>
      </c>
      <c r="N35" s="33">
        <f>SUM(N30:N34)</f>
        <v>0</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+Septiembre!M36</f>
        <v>3</v>
      </c>
      <c r="E36" s="191"/>
      <c r="F36" s="178"/>
      <c r="G36" s="178"/>
      <c r="H36" s="178"/>
      <c r="I36" s="178"/>
      <c r="J36" s="175">
        <f>+F36+G36</f>
        <v>0</v>
      </c>
      <c r="K36" s="168">
        <f>+AO36</f>
        <v>0</v>
      </c>
      <c r="L36" s="164">
        <f>+J36+K36</f>
        <v>0</v>
      </c>
      <c r="M36" s="157">
        <f>+(D36+E36)-(L36)+H36-I36</f>
        <v>3</v>
      </c>
      <c r="N36" s="18"/>
      <c r="O36" s="19"/>
      <c r="P36" s="19"/>
      <c r="Q36" s="20"/>
      <c r="R36" s="21" t="str">
        <f ca="1">IF(Q36=0," ",IFERROR(IF(DATEDIF(TODAY(),Q36,"M")&lt;=5,"ROJO",IF(DATEDIF(TODAY(),Q36,"M")&gt;=12,"VERDE",IF(AND(DATEDIF(TODAY(),Q36,"M")&gt;=6,DATEDIF(TODAY(),Q36,"M")&lt;=11),"AMARILLO"))),S36))</f>
        <v xml:space="preserve"> </v>
      </c>
      <c r="S36" s="21" t="str">
        <f>IF(Q36=0," ",IF(Q36&lt;=$N$5,"VENCIDO","NO VENCIDO"))</f>
        <v xml:space="preserve"> </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0</v>
      </c>
      <c r="N41" s="33">
        <f>SUM(N36:N40)</f>
        <v>0</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+Septiembre!M42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+Septiembre!M48</f>
        <v>232</v>
      </c>
      <c r="E48" s="191"/>
      <c r="F48" s="178"/>
      <c r="G48" s="178"/>
      <c r="H48" s="178"/>
      <c r="I48" s="178"/>
      <c r="J48" s="175">
        <f>+F48+G48</f>
        <v>0</v>
      </c>
      <c r="K48" s="168">
        <f>+AO48</f>
        <v>0</v>
      </c>
      <c r="L48" s="164">
        <f>+J48+K48</f>
        <v>0</v>
      </c>
      <c r="M48" s="157">
        <f>+(D48+E48)-(L48)+H48-I48</f>
        <v>232</v>
      </c>
      <c r="N48" s="18"/>
      <c r="O48" s="19"/>
      <c r="P48" s="19"/>
      <c r="Q48" s="20"/>
      <c r="R48" s="21" t="str">
        <f ca="1">IF(Q48=0," ",IFERROR(IF(DATEDIF(TODAY(),Q48,"M")&lt;=5,"ROJO",IF(DATEDIF(TODAY(),Q48,"M")&gt;=12,"VERDE",IF(AND(DATEDIF(TODAY(),Q48,"M")&gt;=6,DATEDIF(TODAY(),Q48,"M")&lt;=11),"AMARILLO"))),S48))</f>
        <v xml:space="preserve"> </v>
      </c>
      <c r="S48" s="21" t="str">
        <f>IF(Q48=0," ",IF(Q48&lt;=$N$5,"VENCIDO","NO VENCIDO"))</f>
        <v xml:space="preserve"> </v>
      </c>
      <c r="T48" s="22"/>
      <c r="U48" s="23"/>
      <c r="V48" s="23"/>
      <c r="W48" s="24"/>
      <c r="X48" s="24"/>
      <c r="Y48" s="147">
        <f>+AT48</f>
        <v>0</v>
      </c>
      <c r="Z48" s="25"/>
      <c r="AA48" s="6"/>
      <c r="AB48" s="146"/>
      <c r="AC48" s="146"/>
      <c r="AD48" s="145">
        <f>+AB48+AC48</f>
        <v>0</v>
      </c>
      <c r="AE48" s="146"/>
      <c r="AF48" s="146"/>
      <c r="AG48" s="146"/>
      <c r="AH48" s="146"/>
      <c r="AI48" s="146"/>
      <c r="AJ48" s="146"/>
      <c r="AK48" s="146"/>
      <c r="AL48" s="146"/>
      <c r="AM48" s="146"/>
      <c r="AN48" s="146"/>
      <c r="AO48" s="123">
        <f>SUM(AD48:AN52)</f>
        <v>0</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0</v>
      </c>
      <c r="N53" s="33">
        <f>SUM(N48:N52)</f>
        <v>0</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+Septiembre!M54</f>
        <v>2</v>
      </c>
      <c r="E54" s="191"/>
      <c r="F54" s="178"/>
      <c r="G54" s="178"/>
      <c r="H54" s="178"/>
      <c r="I54" s="178"/>
      <c r="J54" s="175">
        <f>+F54+G54</f>
        <v>0</v>
      </c>
      <c r="K54" s="168">
        <f>+AO54</f>
        <v>0</v>
      </c>
      <c r="L54" s="164">
        <f>+J54+K54</f>
        <v>0</v>
      </c>
      <c r="M54" s="157">
        <f>+(D54+E54)-(L54)+H54-I54</f>
        <v>2</v>
      </c>
      <c r="N54" s="18"/>
      <c r="O54" s="19"/>
      <c r="P54" s="19"/>
      <c r="Q54" s="20"/>
      <c r="R54" s="21" t="str">
        <f ca="1">IF(Q54=0," ",IFERROR(IF(DATEDIF(TODAY(),Q54,"M")&lt;=5,"ROJO",IF(DATEDIF(TODAY(),Q54,"M")&gt;=12,"VERDE",IF(AND(DATEDIF(TODAY(),Q54,"M")&gt;=6,DATEDIF(TODAY(),Q54,"M")&lt;=11),"AMARILLO"))),S54))</f>
        <v xml:space="preserve"> </v>
      </c>
      <c r="S54" s="21" t="str">
        <f>IF(Q54=0," ",IF(Q54&lt;=$N$5,"VENCIDO","NO VENCIDO"))</f>
        <v xml:space="preserve"> </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0</v>
      </c>
      <c r="N59" s="33">
        <f>SUM(N54:N58)</f>
        <v>0</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+Septiembre!M60</f>
        <v>144</v>
      </c>
      <c r="E60" s="191"/>
      <c r="F60" s="178"/>
      <c r="G60" s="178"/>
      <c r="H60" s="178"/>
      <c r="I60" s="178"/>
      <c r="J60" s="175">
        <f>+F60+G60</f>
        <v>0</v>
      </c>
      <c r="K60" s="168">
        <f>+AO60</f>
        <v>0</v>
      </c>
      <c r="L60" s="164">
        <f>+J60+K60</f>
        <v>0</v>
      </c>
      <c r="M60" s="157">
        <f>+(D60+E60)-(L60)+H60-I60</f>
        <v>144</v>
      </c>
      <c r="N60" s="18"/>
      <c r="O60" s="19"/>
      <c r="P60" s="19"/>
      <c r="Q60" s="20"/>
      <c r="R60" s="21" t="str">
        <f ca="1">IF(Q60=0," ",IFERROR(IF(DATEDIF(TODAY(),Q60,"M")&lt;=5,"ROJO",IF(DATEDIF(TODAY(),Q60,"M")&gt;=12,"VERDE",IF(AND(DATEDIF(TODAY(),Q60,"M")&gt;=6,DATEDIF(TODAY(),Q60,"M")&lt;=11),"AMARILLO"))),S60))</f>
        <v xml:space="preserve"> </v>
      </c>
      <c r="S60" s="21" t="str">
        <f>IF(Q60=0," ",IF(Q60&lt;=$N$5,"VENCIDO","NO VENCIDO"))</f>
        <v xml:space="preserve"> </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0</v>
      </c>
      <c r="N65" s="33">
        <f>SUM(N60:N64)</f>
        <v>0</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+Septiembre!M66</f>
        <v>375</v>
      </c>
      <c r="E66" s="191"/>
      <c r="F66" s="178"/>
      <c r="G66" s="178"/>
      <c r="H66" s="178"/>
      <c r="I66" s="178"/>
      <c r="J66" s="175">
        <f>+F66+G66</f>
        <v>0</v>
      </c>
      <c r="K66" s="168">
        <f>+AO66</f>
        <v>0</v>
      </c>
      <c r="L66" s="164">
        <f>+J66+K66</f>
        <v>0</v>
      </c>
      <c r="M66" s="157">
        <f>+(D66+E66)-(L66)+H66-I66</f>
        <v>375</v>
      </c>
      <c r="N66" s="18"/>
      <c r="O66" s="19"/>
      <c r="P66" s="19"/>
      <c r="Q66" s="20"/>
      <c r="R66" s="21" t="str">
        <f ca="1">IF(Q66=0," ",IFERROR(IF(DATEDIF(TODAY(),Q66,"M")&lt;=5,"ROJO",IF(DATEDIF(TODAY(),Q66,"M")&gt;=12,"VERDE",IF(AND(DATEDIF(TODAY(),Q66,"M")&gt;=6,DATEDIF(TODAY(),Q66,"M")&lt;=11),"AMARILLO"))),S66))</f>
        <v xml:space="preserve"> </v>
      </c>
      <c r="S66" s="21" t="str">
        <f>IF(Q66=0," ",IF(Q66&lt;=$N$5,"VENCIDO","NO VENCIDO"))</f>
        <v xml:space="preserve"> </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0</v>
      </c>
      <c r="N71" s="33">
        <f>SUM(N66:N70)</f>
        <v>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+Septiembre!M72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+Septiembre!M78</f>
        <v>135</v>
      </c>
      <c r="E78" s="191"/>
      <c r="F78" s="178"/>
      <c r="G78" s="178"/>
      <c r="H78" s="178"/>
      <c r="I78" s="178"/>
      <c r="J78" s="175">
        <f>+F78+G78</f>
        <v>0</v>
      </c>
      <c r="K78" s="168">
        <f>+AO78</f>
        <v>0</v>
      </c>
      <c r="L78" s="164">
        <f>+J78+K78</f>
        <v>0</v>
      </c>
      <c r="M78" s="157">
        <f>+(D78+E78)-(L78)+H78-I78</f>
        <v>135</v>
      </c>
      <c r="N78" s="18"/>
      <c r="O78" s="19"/>
      <c r="P78" s="19"/>
      <c r="Q78" s="20"/>
      <c r="R78" s="21" t="str">
        <f ca="1">IF(Q78=0," ",IFERROR(IF(DATEDIF(TODAY(),Q78,"M")&lt;=5,"ROJO",IF(DATEDIF(TODAY(),Q78,"M")&gt;=12,"VERDE",IF(AND(DATEDIF(TODAY(),Q78,"M")&gt;=6,DATEDIF(TODAY(),Q78,"M")&lt;=11),"AMARILLO"))),S78))</f>
        <v xml:space="preserve"> </v>
      </c>
      <c r="S78" s="21" t="str">
        <f>IF(Q78=0," ",IF(Q78&lt;=$N$5,"VENCIDO","NO VENCIDO"))</f>
        <v xml:space="preserve"> </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0</v>
      </c>
      <c r="N83" s="33">
        <f>SUM(N78:N82)</f>
        <v>0</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+Septiembre!M84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+Septiembre!M90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+Septiembre!M96</f>
        <v>178</v>
      </c>
      <c r="E96" s="191"/>
      <c r="F96" s="178"/>
      <c r="G96" s="178"/>
      <c r="H96" s="178"/>
      <c r="I96" s="178"/>
      <c r="J96" s="175">
        <f>+F96+G96</f>
        <v>0</v>
      </c>
      <c r="K96" s="168">
        <f>+AO96</f>
        <v>0</v>
      </c>
      <c r="L96" s="164">
        <f>+J96+K96</f>
        <v>0</v>
      </c>
      <c r="M96" s="157">
        <f>+(D96+E96)-(L96)+H96-I96</f>
        <v>178</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0</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+Septiembre!M102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+Septiembre!M108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+Septiembre!M114</f>
        <v>180</v>
      </c>
      <c r="E114" s="191"/>
      <c r="F114" s="178"/>
      <c r="G114" s="178"/>
      <c r="H114" s="178"/>
      <c r="I114" s="178"/>
      <c r="J114" s="175">
        <f>+F114+G114</f>
        <v>0</v>
      </c>
      <c r="K114" s="168">
        <f>+AO114</f>
        <v>0</v>
      </c>
      <c r="L114" s="164">
        <f>+J114+K114</f>
        <v>0</v>
      </c>
      <c r="M114" s="157">
        <f>+(D114+E114)-(L114)+H114-I114</f>
        <v>180</v>
      </c>
      <c r="N114" s="18"/>
      <c r="O114" s="19"/>
      <c r="P114" s="19"/>
      <c r="Q114" s="20"/>
      <c r="R114" s="21" t="str">
        <f ca="1">IF(Q114=0," ",IFERROR(IF(DATEDIF(TODAY(),Q114,"M")&lt;=5,"ROJO",IF(DATEDIF(TODAY(),Q114,"M")&gt;=12,"VERDE",IF(AND(DATEDIF(TODAY(),Q114,"M")&gt;=6,DATEDIF(TODAY(),Q114,"M")&lt;=11),"AMARILLO"))),S114))</f>
        <v xml:space="preserve"> </v>
      </c>
      <c r="S114" s="21" t="str">
        <f>IF(Q114=0," ",IF(Q114&lt;=$N$5,"VENCIDO","NO VENCIDO"))</f>
        <v xml:space="preserve"> </v>
      </c>
      <c r="T114" s="22"/>
      <c r="U114" s="23"/>
      <c r="V114" s="23"/>
      <c r="W114" s="24"/>
      <c r="X114" s="24"/>
      <c r="Y114" s="147">
        <f>+AT114</f>
        <v>0</v>
      </c>
      <c r="Z114" s="25"/>
      <c r="AA114" s="6"/>
      <c r="AB114" s="146"/>
      <c r="AC114" s="146"/>
      <c r="AD114" s="145">
        <f>+AB114+AC114</f>
        <v>0</v>
      </c>
      <c r="AE114" s="146"/>
      <c r="AF114" s="146"/>
      <c r="AG114" s="146"/>
      <c r="AH114" s="146"/>
      <c r="AI114" s="146"/>
      <c r="AJ114" s="146"/>
      <c r="AK114" s="146"/>
      <c r="AL114" s="146"/>
      <c r="AM114" s="146"/>
      <c r="AN114" s="146"/>
      <c r="AO114" s="123">
        <f>SUM(AD114:AN118)</f>
        <v>0</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0</v>
      </c>
      <c r="N119" s="33">
        <f>SUM(N114:N118)</f>
        <v>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+Septiembre!M120</f>
        <v>117</v>
      </c>
      <c r="E120" s="191"/>
      <c r="F120" s="178"/>
      <c r="G120" s="178"/>
      <c r="H120" s="178"/>
      <c r="I120" s="178"/>
      <c r="J120" s="175">
        <f>+F120+G120</f>
        <v>0</v>
      </c>
      <c r="K120" s="168">
        <f>+AO120</f>
        <v>0</v>
      </c>
      <c r="L120" s="164">
        <f>+J120+K120</f>
        <v>0</v>
      </c>
      <c r="M120" s="157">
        <f>+(D120+E120)-(L120)+H120-I120</f>
        <v>117</v>
      </c>
      <c r="N120" s="18"/>
      <c r="O120" s="19"/>
      <c r="P120" s="19"/>
      <c r="Q120" s="20"/>
      <c r="R120" s="21" t="str">
        <f ca="1">IF(Q120=0," ",IFERROR(IF(DATEDIF(TODAY(),Q120,"M")&lt;=5,"ROJO",IF(DATEDIF(TODAY(),Q120,"M")&gt;=12,"VERDE",IF(AND(DATEDIF(TODAY(),Q120,"M")&gt;=6,DATEDIF(TODAY(),Q120,"M")&lt;=11),"AMARILLO"))),S120))</f>
        <v xml:space="preserve"> </v>
      </c>
      <c r="S120" s="21" t="str">
        <f>IF(Q120=0," ",IF(Q120&lt;=$N$5,"VENCIDO","NO VENCIDO"))</f>
        <v xml:space="preserve"> </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0</v>
      </c>
      <c r="N125" s="33">
        <f>SUM(N120:N124)</f>
        <v>0</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+Septiembre!M126</f>
        <v>92</v>
      </c>
      <c r="E126" s="191"/>
      <c r="F126" s="178"/>
      <c r="G126" s="178"/>
      <c r="H126" s="178"/>
      <c r="I126" s="178"/>
      <c r="J126" s="175">
        <f>+F126+G126</f>
        <v>0</v>
      </c>
      <c r="K126" s="168">
        <f>+AO126</f>
        <v>0</v>
      </c>
      <c r="L126" s="164">
        <f>+J126+K126</f>
        <v>0</v>
      </c>
      <c r="M126" s="157">
        <f>+(D126+E126)-(L126)+H126-I126</f>
        <v>92</v>
      </c>
      <c r="N126" s="18"/>
      <c r="O126" s="19"/>
      <c r="P126" s="19"/>
      <c r="Q126" s="20"/>
      <c r="R126" s="21" t="str">
        <f ca="1">IF(Q126=0," ",IFERROR(IF(DATEDIF(TODAY(),Q126,"M")&lt;=5,"ROJO",IF(DATEDIF(TODAY(),Q126,"M")&gt;=12,"VERDE",IF(AND(DATEDIF(TODAY(),Q126,"M")&gt;=6,DATEDIF(TODAY(),Q126,"M")&lt;=11),"AMARILLO"))),S126))</f>
        <v xml:space="preserve"> </v>
      </c>
      <c r="S126" s="21" t="str">
        <f>IF(Q126=0," ",IF(Q126&lt;=$N$5,"VENCIDO","NO VENCIDO"))</f>
        <v xml:space="preserve"> </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0</v>
      </c>
      <c r="N131" s="33">
        <f>SUM(N126:N130)</f>
        <v>0</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+Septiembre!M132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+Septiembre!M138</f>
        <v>180</v>
      </c>
      <c r="E138" s="191"/>
      <c r="F138" s="178"/>
      <c r="G138" s="178"/>
      <c r="H138" s="178"/>
      <c r="I138" s="178"/>
      <c r="J138" s="175">
        <f>+F138+G138</f>
        <v>0</v>
      </c>
      <c r="K138" s="168">
        <f>+AO138</f>
        <v>0</v>
      </c>
      <c r="L138" s="164">
        <f>+J138+K138</f>
        <v>0</v>
      </c>
      <c r="M138" s="157">
        <f>+(D138+E138)-(L138)+H138-I138</f>
        <v>180</v>
      </c>
      <c r="N138" s="18"/>
      <c r="O138" s="19"/>
      <c r="P138" s="19"/>
      <c r="Q138" s="20"/>
      <c r="R138" s="21" t="str">
        <f ca="1">IF(Q138=0," ",IFERROR(IF(DATEDIF(TODAY(),Q138,"M")&lt;=5,"ROJO",IF(DATEDIF(TODAY(),Q138,"M")&gt;=12,"VERDE",IF(AND(DATEDIF(TODAY(),Q138,"M")&gt;=6,DATEDIF(TODAY(),Q138,"M")&lt;=11),"AMARILLO"))),S138))</f>
        <v xml:space="preserve"> </v>
      </c>
      <c r="S138" s="21" t="str">
        <f>IF(Q138=0," ",IF(Q138&lt;=$N$5,"VENCIDO","NO VENCIDO"))</f>
        <v xml:space="preserve"> </v>
      </c>
      <c r="T138" s="22"/>
      <c r="U138" s="23"/>
      <c r="V138" s="23"/>
      <c r="W138" s="24"/>
      <c r="X138" s="24"/>
      <c r="Y138" s="147">
        <f>+AT138</f>
        <v>0</v>
      </c>
      <c r="Z138" s="25"/>
      <c r="AA138" s="6"/>
      <c r="AB138" s="146"/>
      <c r="AC138" s="146"/>
      <c r="AD138" s="145">
        <f>+AB138+AC138</f>
        <v>0</v>
      </c>
      <c r="AE138" s="146"/>
      <c r="AF138" s="146"/>
      <c r="AG138" s="146"/>
      <c r="AH138" s="146"/>
      <c r="AI138" s="146"/>
      <c r="AJ138" s="146"/>
      <c r="AK138" s="146"/>
      <c r="AL138" s="146"/>
      <c r="AM138" s="146"/>
      <c r="AN138" s="146"/>
      <c r="AO138" s="123">
        <f>SUM(AD138:AN142)</f>
        <v>0</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0</v>
      </c>
      <c r="N143" s="33">
        <f>SUM(N138:N142)</f>
        <v>0</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+Septiembre!M144</f>
        <v>124</v>
      </c>
      <c r="E144" s="191"/>
      <c r="F144" s="178"/>
      <c r="G144" s="178"/>
      <c r="H144" s="178"/>
      <c r="I144" s="178"/>
      <c r="J144" s="175">
        <f>+F144+G144</f>
        <v>0</v>
      </c>
      <c r="K144" s="168">
        <f>+AO144</f>
        <v>0</v>
      </c>
      <c r="L144" s="164">
        <f>+J144+K144</f>
        <v>0</v>
      </c>
      <c r="M144" s="157">
        <f>+(D144+E144)-(L144)+H144-I144</f>
        <v>124</v>
      </c>
      <c r="N144" s="18"/>
      <c r="O144" s="19"/>
      <c r="P144" s="19"/>
      <c r="Q144" s="20"/>
      <c r="R144" s="21" t="str">
        <f ca="1">IF(Q144=0," ",IFERROR(IF(DATEDIF(TODAY(),Q144,"M")&lt;=5,"ROJO",IF(DATEDIF(TODAY(),Q144,"M")&gt;=12,"VERDE",IF(AND(DATEDIF(TODAY(),Q144,"M")&gt;=6,DATEDIF(TODAY(),Q144,"M")&lt;=11),"AMARILLO"))),S144))</f>
        <v xml:space="preserve"> </v>
      </c>
      <c r="S144" s="21" t="str">
        <f>IF(Q144=0," ",IF(Q144&lt;=$N$5,"VENCIDO","NO VENCIDO"))</f>
        <v xml:space="preserve"> </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0</v>
      </c>
      <c r="N149" s="33">
        <f>SUM(N144:N148)</f>
        <v>0</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+Septiembre!M150</f>
        <v>0</v>
      </c>
      <c r="E150" s="194"/>
      <c r="F150" s="178"/>
      <c r="G150" s="178"/>
      <c r="H150" s="178"/>
      <c r="I150" s="178"/>
      <c r="J150" s="175">
        <f>+F150+G150</f>
        <v>0</v>
      </c>
      <c r="K150" s="168">
        <f>+AO150</f>
        <v>0</v>
      </c>
      <c r="L150" s="164">
        <f>+J150+K150</f>
        <v>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+Septiembre!D156</f>
        <v>90</v>
      </c>
      <c r="E156" s="194"/>
      <c r="F156" s="178"/>
      <c r="G156" s="178"/>
      <c r="H156" s="178"/>
      <c r="I156" s="178"/>
      <c r="J156" s="175">
        <f>+F156+G156</f>
        <v>0</v>
      </c>
      <c r="K156" s="168">
        <f>+AO156</f>
        <v>0</v>
      </c>
      <c r="L156" s="164">
        <f>+J156+K156</f>
        <v>0</v>
      </c>
      <c r="M156" s="157">
        <f>+(D156+E156)-(L156)+H156-I156</f>
        <v>90</v>
      </c>
      <c r="N156" s="18"/>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0</v>
      </c>
      <c r="N161" s="33">
        <f>SUM(N156:N160)</f>
        <v>0</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+Septiembre!D162</f>
        <v>60</v>
      </c>
      <c r="E162" s="191"/>
      <c r="F162" s="178"/>
      <c r="G162" s="178"/>
      <c r="H162" s="178"/>
      <c r="I162" s="178"/>
      <c r="J162" s="175">
        <f>+F162+G162</f>
        <v>0</v>
      </c>
      <c r="K162" s="168">
        <f>+AO162</f>
        <v>0</v>
      </c>
      <c r="L162" s="164">
        <f>+J162+K162</f>
        <v>0</v>
      </c>
      <c r="M162" s="157">
        <f>+(D162+E162)-(L162)+H162-I162</f>
        <v>60</v>
      </c>
      <c r="N162" s="18"/>
      <c r="O162" s="19"/>
      <c r="P162" s="19"/>
      <c r="Q162" s="20"/>
      <c r="R162" s="21" t="str">
        <f ca="1">IF(Q162=0," ",IFERROR(IF(DATEDIF(TODAY(),Q162,"M")&lt;=5,"ROJO",IF(DATEDIF(TODAY(),Q162,"M")&gt;=12,"VERDE",IF(AND(DATEDIF(TODAY(),Q162,"M")&gt;=6,DATEDIF(TODAY(),Q162,"M")&lt;=11),"AMARILLO"))),S162))</f>
        <v xml:space="preserve"> </v>
      </c>
      <c r="S162" s="21" t="str">
        <f>IF(Q162=0," ",IF(Q162&lt;=$N$5,"VENCIDO","NO VENCIDO"))</f>
        <v xml:space="preserve"> </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0</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+Septiembre!D168</f>
        <v>215</v>
      </c>
      <c r="E168" s="191"/>
      <c r="F168" s="178"/>
      <c r="G168" s="178"/>
      <c r="H168" s="178"/>
      <c r="I168" s="178"/>
      <c r="J168" s="175">
        <f>+F168+G168</f>
        <v>0</v>
      </c>
      <c r="K168" s="168">
        <f>+AO168</f>
        <v>0</v>
      </c>
      <c r="L168" s="164">
        <f>+J168+K168</f>
        <v>0</v>
      </c>
      <c r="M168" s="157">
        <f>+(D168+E168)-(L168)+H168-I168</f>
        <v>215</v>
      </c>
      <c r="N168" s="18"/>
      <c r="O168" s="19"/>
      <c r="P168" s="19"/>
      <c r="Q168" s="20"/>
      <c r="R168" s="21" t="str">
        <f ca="1">IF(Q168=0," ",IFERROR(IF(DATEDIF(TODAY(),Q168,"M")&lt;=5,"ROJO",IF(DATEDIF(TODAY(),Q168,"M")&gt;=12,"VERDE",IF(AND(DATEDIF(TODAY(),Q168,"M")&gt;=6,DATEDIF(TODAY(),Q168,"M")&lt;=11),"AMARILLO"))),S168))</f>
        <v xml:space="preserve"> </v>
      </c>
      <c r="S168" s="21" t="str">
        <f>IF(Q168=0," ",IF(Q168&lt;=$N$5,"VENCIDO","NO VENCIDO"))</f>
        <v xml:space="preserve"> </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0</v>
      </c>
      <c r="N173" s="33">
        <f>SUM(N168:N172)</f>
        <v>0</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+Septiembre!D174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+Septiembre!D180</f>
        <v>6</v>
      </c>
      <c r="E180" s="191"/>
      <c r="F180" s="178"/>
      <c r="G180" s="178"/>
      <c r="H180" s="178"/>
      <c r="I180" s="178"/>
      <c r="J180" s="175">
        <f>+F180+G180</f>
        <v>0</v>
      </c>
      <c r="K180" s="168">
        <f>+AO180</f>
        <v>0</v>
      </c>
      <c r="L180" s="164">
        <f>+J180+K180</f>
        <v>0</v>
      </c>
      <c r="M180" s="157">
        <f>+(D180+E180)-(L180)+H180-I180</f>
        <v>6</v>
      </c>
      <c r="N180" s="18"/>
      <c r="O180" s="19"/>
      <c r="P180" s="19"/>
      <c r="Q180" s="20"/>
      <c r="R180" s="21" t="str">
        <f ca="1">IF(Q180=0," ",IFERROR(IF(DATEDIF(TODAY(),Q180,"M")&lt;=5,"ROJO",IF(DATEDIF(TODAY(),Q180,"M")&gt;=12,"VERDE",IF(AND(DATEDIF(TODAY(),Q180,"M")&gt;=6,DATEDIF(TODAY(),Q180,"M")&lt;=11),"AMARILLO"))),S180))</f>
        <v xml:space="preserve"> </v>
      </c>
      <c r="S180" s="21" t="str">
        <f>IF(Q180=0," ",IF(Q180&lt;=$N$5,"VENCIDO","NO VENCIDO"))</f>
        <v xml:space="preserve"> </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0</v>
      </c>
      <c r="N185" s="33">
        <f>SUM(N180:N184)</f>
        <v>0</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+Septiembre!D186</f>
        <v>8</v>
      </c>
      <c r="E186" s="191"/>
      <c r="F186" s="178"/>
      <c r="G186" s="178"/>
      <c r="H186" s="178"/>
      <c r="I186" s="178"/>
      <c r="J186" s="175">
        <f>+F186+G186</f>
        <v>0</v>
      </c>
      <c r="K186" s="168">
        <f>+AO186</f>
        <v>0</v>
      </c>
      <c r="L186" s="164">
        <f>+J186+K186</f>
        <v>0</v>
      </c>
      <c r="M186" s="157">
        <f>+(D186+E186)-(L186)+H186-I186</f>
        <v>8</v>
      </c>
      <c r="N186" s="18"/>
      <c r="O186" s="19"/>
      <c r="P186" s="19"/>
      <c r="Q186" s="20"/>
      <c r="R186" s="21" t="str">
        <f ca="1">IF(Q186=0," ",IFERROR(IF(DATEDIF(TODAY(),Q186,"M")&lt;=5,"ROJO",IF(DATEDIF(TODAY(),Q186,"M")&gt;=12,"VERDE",IF(AND(DATEDIF(TODAY(),Q186,"M")&gt;=6,DATEDIF(TODAY(),Q186,"M")&lt;=11),"AMARILLO"))),S186))</f>
        <v xml:space="preserve"> </v>
      </c>
      <c r="S186" s="21" t="str">
        <f>IF(Q186=0," ",IF(Q186&lt;=$N$5,"VENCIDO","NO VENCIDO"))</f>
        <v xml:space="preserve"> </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0</v>
      </c>
      <c r="N191" s="33">
        <f>SUM(N186:N190)</f>
        <v>0</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+Septiembre!D192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+Septiembre!D198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+Septiembre!D204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+Septiembre!D210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+Septiembre!D216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+Septiembre!M223</f>
        <v>400</v>
      </c>
      <c r="E223" s="191"/>
      <c r="F223" s="178"/>
      <c r="G223" s="178"/>
      <c r="H223" s="178"/>
      <c r="I223" s="178"/>
      <c r="J223" s="175">
        <f>+F223+G223</f>
        <v>0</v>
      </c>
      <c r="K223" s="168">
        <f>+AO223</f>
        <v>0</v>
      </c>
      <c r="L223" s="164">
        <f>+J223+K223</f>
        <v>0</v>
      </c>
      <c r="M223" s="157">
        <f>+(D223+E223)-(L223)+H223-I223</f>
        <v>400</v>
      </c>
      <c r="N223" s="18"/>
      <c r="O223" s="19"/>
      <c r="P223" s="19"/>
      <c r="Q223" s="20"/>
      <c r="R223" s="21" t="str">
        <f ca="1">IF(Q223=0," ",IFERROR(IF(DATEDIF(TODAY(),Q223,"M")&lt;=5,"ROJO",IF(DATEDIF(TODAY(),Q223,"M")&gt;=12,"VERDE",IF(AND(DATEDIF(TODAY(),Q223,"M")&gt;=6,DATEDIF(TODAY(),Q223,"M")&lt;=11),"AMARILLO"))),S223))</f>
        <v xml:space="preserve"> </v>
      </c>
      <c r="S223" s="21" t="str">
        <f>IF(Q223=0," ",IF(Q223&lt;=$N$5,"VENCIDO","NO VENCIDO"))</f>
        <v xml:space="preserve"> </v>
      </c>
      <c r="T223" s="22"/>
      <c r="U223" s="23"/>
      <c r="V223" s="23"/>
      <c r="W223" s="24"/>
      <c r="X223" s="24"/>
      <c r="Y223" s="147">
        <f>+AT223</f>
        <v>0</v>
      </c>
      <c r="Z223" s="25"/>
      <c r="AA223" s="6"/>
      <c r="AB223" s="146"/>
      <c r="AC223" s="146"/>
      <c r="AD223" s="145">
        <f>+AB223+AC223</f>
        <v>0</v>
      </c>
      <c r="AE223" s="130"/>
      <c r="AF223" s="130"/>
      <c r="AG223" s="130"/>
      <c r="AH223" s="130"/>
      <c r="AI223" s="130"/>
      <c r="AJ223" s="130"/>
      <c r="AK223" s="130"/>
      <c r="AL223" s="130"/>
      <c r="AM223" s="130"/>
      <c r="AN223" s="130"/>
      <c r="AO223" s="123">
        <f>SUM(AD223:AN227)</f>
        <v>0</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0</v>
      </c>
      <c r="N228" s="33">
        <f>SUM(N223:N227)</f>
        <v>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+Septiembre!M229</f>
        <v>135</v>
      </c>
      <c r="E229" s="191"/>
      <c r="F229" s="178"/>
      <c r="G229" s="178"/>
      <c r="H229" s="178"/>
      <c r="I229" s="178"/>
      <c r="J229" s="175">
        <f>+F229+G229</f>
        <v>0</v>
      </c>
      <c r="K229" s="168">
        <f>+AO229</f>
        <v>0</v>
      </c>
      <c r="L229" s="164">
        <f>+J229+K229</f>
        <v>0</v>
      </c>
      <c r="M229" s="157">
        <f>+(D229+E229)-(L229)+H229-I229</f>
        <v>135</v>
      </c>
      <c r="N229" s="18"/>
      <c r="O229" s="19"/>
      <c r="P229" s="19"/>
      <c r="Q229" s="20"/>
      <c r="R229" s="21" t="str">
        <f ca="1">IF(Q229=0," ",IFERROR(IF(DATEDIF(TODAY(),Q229,"M")&lt;=5,"ROJO",IF(DATEDIF(TODAY(),Q229,"M")&gt;=12,"VERDE",IF(AND(DATEDIF(TODAY(),Q229,"M")&gt;=6,DATEDIF(TODAY(),Q229,"M")&lt;=11),"AMARILLO"))),S229))</f>
        <v xml:space="preserve"> </v>
      </c>
      <c r="S229" s="21" t="str">
        <f>IF(Q229=0," ",IF(Q229&lt;=$N$5,"VENCIDO","NO VENCIDO"))</f>
        <v xml:space="preserve"> </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0</v>
      </c>
      <c r="N234" s="33">
        <f>SUM(N229:N233)</f>
        <v>0</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+Septiembre!M235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+Septiembre!M241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+Septiembre!M247</f>
        <v>178</v>
      </c>
      <c r="E247" s="191"/>
      <c r="F247" s="178"/>
      <c r="G247" s="178"/>
      <c r="H247" s="178"/>
      <c r="I247" s="178"/>
      <c r="J247" s="175">
        <f>+F247+G247</f>
        <v>0</v>
      </c>
      <c r="K247" s="168">
        <f>+AO247</f>
        <v>0</v>
      </c>
      <c r="L247" s="164">
        <f>+J247+K247</f>
        <v>0</v>
      </c>
      <c r="M247" s="157">
        <f>+(D247+E247)-(L247)+H247-I247</f>
        <v>178</v>
      </c>
      <c r="N247" s="18"/>
      <c r="O247" s="19"/>
      <c r="P247" s="19"/>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0</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+Septiembre!M253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+Septiembre!M259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+Septiembre!M265</f>
        <v>480</v>
      </c>
      <c r="E265" s="191"/>
      <c r="F265" s="178"/>
      <c r="G265" s="178"/>
      <c r="H265" s="178"/>
      <c r="I265" s="178"/>
      <c r="J265" s="175">
        <f>+F265+G265</f>
        <v>0</v>
      </c>
      <c r="K265" s="168">
        <f>+AO265</f>
        <v>0</v>
      </c>
      <c r="L265" s="164">
        <f>+J265+K265</f>
        <v>0</v>
      </c>
      <c r="M265" s="157">
        <f>+(D265+E265)-(L265)+H265-I265</f>
        <v>480</v>
      </c>
      <c r="N265" s="18"/>
      <c r="O265" s="19"/>
      <c r="P265" s="19"/>
      <c r="Q265" s="20"/>
      <c r="R265" s="21" t="str">
        <f ca="1">IF(Q265=0," ",IFERROR(IF(DATEDIF(TODAY(),Q265,"M")&lt;=5,"ROJO",IF(DATEDIF(TODAY(),Q265,"M")&gt;=12,"VERDE",IF(AND(DATEDIF(TODAY(),Q265,"M")&gt;=6,DATEDIF(TODAY(),Q265,"M")&lt;=11),"AMARILLO"))),S265))</f>
        <v xml:space="preserve"> </v>
      </c>
      <c r="S265" s="21" t="str">
        <f>IF(Q265=0," ",IF(Q265&lt;=$N$5,"VENCIDO","NO VENCIDO"))</f>
        <v xml:space="preserve"> </v>
      </c>
      <c r="T265" s="22"/>
      <c r="U265" s="23"/>
      <c r="V265" s="23"/>
      <c r="W265" s="24"/>
      <c r="X265" s="24"/>
      <c r="Y265" s="147">
        <f>+AT265</f>
        <v>0</v>
      </c>
      <c r="Z265" s="25"/>
      <c r="AA265" s="6"/>
      <c r="AB265" s="146"/>
      <c r="AC265" s="146"/>
      <c r="AD265" s="145">
        <f>+AB265+AC265</f>
        <v>0</v>
      </c>
      <c r="AE265" s="146"/>
      <c r="AF265" s="146"/>
      <c r="AG265" s="146"/>
      <c r="AH265" s="146"/>
      <c r="AI265" s="146"/>
      <c r="AJ265" s="146"/>
      <c r="AK265" s="146"/>
      <c r="AL265" s="146"/>
      <c r="AM265" s="146"/>
      <c r="AN265" s="146"/>
      <c r="AO265" s="123">
        <f>SUM(AD265:AN269)</f>
        <v>0</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0</v>
      </c>
      <c r="N270" s="33">
        <f>SUM(N265:N269)</f>
        <v>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+Septiembre!M271</f>
        <v>92</v>
      </c>
      <c r="E271" s="191"/>
      <c r="F271" s="178"/>
      <c r="G271" s="178"/>
      <c r="H271" s="178"/>
      <c r="I271" s="178"/>
      <c r="J271" s="175">
        <f>+F271+G271</f>
        <v>0</v>
      </c>
      <c r="K271" s="168">
        <f>+AO271</f>
        <v>0</v>
      </c>
      <c r="L271" s="164">
        <f>+J271+K271</f>
        <v>0</v>
      </c>
      <c r="M271" s="157">
        <f>+(D271+E271)-(L271)+H271-I271</f>
        <v>92</v>
      </c>
      <c r="N271" s="18"/>
      <c r="O271" s="19"/>
      <c r="P271" s="19"/>
      <c r="Q271" s="20"/>
      <c r="R271" s="21" t="str">
        <f ca="1">IF(Q271=0," ",IFERROR(IF(DATEDIF(TODAY(),Q271,"M")&lt;=5,"ROJO",IF(DATEDIF(TODAY(),Q271,"M")&gt;=12,"VERDE",IF(AND(DATEDIF(TODAY(),Q271,"M")&gt;=6,DATEDIF(TODAY(),Q271,"M")&lt;=11),"AMARILLO"))),S271))</f>
        <v xml:space="preserve"> </v>
      </c>
      <c r="S271" s="21" t="str">
        <f>IF(Q271=0," ",IF(Q271&lt;=$N$5,"VENCIDO","NO VENCIDO"))</f>
        <v xml:space="preserve"> </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0</v>
      </c>
      <c r="N276" s="33">
        <f>SUM(N271:N275)</f>
        <v>0</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+Septiembre!M277</f>
        <v>63</v>
      </c>
      <c r="E277" s="191"/>
      <c r="F277" s="178"/>
      <c r="G277" s="178"/>
      <c r="H277" s="178"/>
      <c r="I277" s="178"/>
      <c r="J277" s="175">
        <f>+F277+G277</f>
        <v>0</v>
      </c>
      <c r="K277" s="168">
        <f>+AO277</f>
        <v>0</v>
      </c>
      <c r="L277" s="164">
        <f>+J277+K277</f>
        <v>0</v>
      </c>
      <c r="M277" s="157">
        <f>+(D277+E277)-(L277)+H277-I277</f>
        <v>63</v>
      </c>
      <c r="N277" s="18"/>
      <c r="O277" s="19"/>
      <c r="P277" s="19"/>
      <c r="Q277" s="20"/>
      <c r="R277" s="21" t="str">
        <f ca="1">IF(Q277=0," ",IFERROR(IF(DATEDIF(TODAY(),Q277,"M")&lt;=5,"ROJO",IF(DATEDIF(TODAY(),Q277,"M")&gt;=12,"VERDE",IF(AND(DATEDIF(TODAY(),Q277,"M")&gt;=6,DATEDIF(TODAY(),Q277,"M")&lt;=11),"AMARILLO"))),S277))</f>
        <v xml:space="preserve"> </v>
      </c>
      <c r="S277" s="21" t="str">
        <f>IF(Q277=0," ",IF(Q277&lt;=$N$5,"VENCIDO","NO VENCIDO"))</f>
        <v xml:space="preserve"> </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0</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+Septiembre!M283</f>
        <v>8</v>
      </c>
      <c r="E283" s="191"/>
      <c r="F283" s="178"/>
      <c r="G283" s="178"/>
      <c r="H283" s="178"/>
      <c r="I283" s="178"/>
      <c r="J283" s="175">
        <f>+F283+G283</f>
        <v>0</v>
      </c>
      <c r="K283" s="168">
        <f>+AO283</f>
        <v>0</v>
      </c>
      <c r="L283" s="164">
        <f>+J283+K283</f>
        <v>0</v>
      </c>
      <c r="M283" s="157">
        <f>+(D283+E283)-(L283)+H283-I283</f>
        <v>8</v>
      </c>
      <c r="N283" s="18"/>
      <c r="O283" s="19"/>
      <c r="P283" s="19"/>
      <c r="Q283" s="20"/>
      <c r="R283" s="21" t="str">
        <f ca="1">IF(Q283=0," ",IFERROR(IF(DATEDIF(TODAY(),Q283,"M")&lt;=5,"ROJO",IF(DATEDIF(TODAY(),Q283,"M")&gt;=12,"VERDE",IF(AND(DATEDIF(TODAY(),Q283,"M")&gt;=6,DATEDIF(TODAY(),Q283,"M")&lt;=11),"AMARILLO"))),S283))</f>
        <v xml:space="preserve"> </v>
      </c>
      <c r="S283" s="21" t="str">
        <f>IF(Q283=0," ",IF(Q283&lt;=$N$5,"VENCIDO","NO VENCIDO"))</f>
        <v xml:space="preserve"> </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0</v>
      </c>
      <c r="N288" s="33">
        <f>SUM(N283:N287)</f>
        <v>0</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+Septiembre!M289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+Septiembre!M296</f>
        <v>1412</v>
      </c>
      <c r="E296" s="191"/>
      <c r="F296" s="178"/>
      <c r="G296" s="178"/>
      <c r="H296" s="178"/>
      <c r="I296" s="178"/>
      <c r="J296" s="175">
        <f>+F296+G296</f>
        <v>0</v>
      </c>
      <c r="K296" s="168">
        <f>+AO296</f>
        <v>0</v>
      </c>
      <c r="L296" s="164">
        <f>+J296+K296</f>
        <v>0</v>
      </c>
      <c r="M296" s="157">
        <f>+(D296+E296)-L296+H296-I296</f>
        <v>1412</v>
      </c>
      <c r="N296" s="18"/>
      <c r="O296" s="19"/>
      <c r="P296" s="19"/>
      <c r="Q296" s="20"/>
      <c r="R296" s="21" t="str">
        <f ca="1">IF(Q296=0," ",IFERROR(IF(DATEDIF(TODAY(),Q296,"M")&lt;=5,"ROJO",IF(DATEDIF(TODAY(),Q296,"M")&gt;=12,"VERDE",IF(AND(DATEDIF(TODAY(),Q296,"M")&gt;=6,DATEDIF(TODAY(),Q296,"M")&lt;=11),"AMARILLO"))),S296))</f>
        <v xml:space="preserve"> </v>
      </c>
      <c r="S296" s="21" t="str">
        <f t="shared" ref="S296:S301" si="0">IF(Q296=0," ",IF(Q296&lt;=$N$5,"VENCIDO","NO VENCIDO"))</f>
        <v xml:space="preserve"> </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0</v>
      </c>
      <c r="N302" s="33">
        <f>SUM(N296:N301)</f>
        <v>0</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+Septiembre!M303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+Septiembre!M310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+Septiembre!M317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+Septiembre!M324</f>
        <v>710</v>
      </c>
      <c r="E324" s="191"/>
      <c r="F324" s="178"/>
      <c r="G324" s="178"/>
      <c r="H324" s="178"/>
      <c r="I324" s="178"/>
      <c r="J324" s="175">
        <f>+F324+G324</f>
        <v>0</v>
      </c>
      <c r="K324" s="168">
        <f>+AO324</f>
        <v>0</v>
      </c>
      <c r="L324" s="164">
        <f>+J324+K324</f>
        <v>0</v>
      </c>
      <c r="M324" s="157">
        <f>+(D324+E324)-L324+H324-I324</f>
        <v>710</v>
      </c>
      <c r="N324" s="18"/>
      <c r="O324" s="19"/>
      <c r="P324" s="19"/>
      <c r="Q324" s="20"/>
      <c r="R324" s="21" t="str">
        <f ca="1">IF(Q324=0," ",IFERROR(IF(DATEDIF(TODAY(),Q324,"M")&lt;=5,"ROJO",IF(DATEDIF(TODAY(),Q324,"M")&gt;=12,"VERDE",IF(AND(DATEDIF(TODAY(),Q324,"M")&gt;=6,DATEDIF(TODAY(),Q324,"M")&lt;=11),"AMARILLO"))),S324))</f>
        <v xml:space="preserve"> </v>
      </c>
      <c r="S324" s="21" t="str">
        <f>IF(Q324=0," ",IF(Q324&lt;=$N$5,"VENCIDO","NO VENCIDO"))</f>
        <v xml:space="preserve"> </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0</v>
      </c>
      <c r="N330" s="33">
        <f>SUM(N324:N329)</f>
        <v>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+Septiembre!M331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+Septiembre!M338</f>
        <v>2980</v>
      </c>
      <c r="E338" s="191"/>
      <c r="F338" s="178"/>
      <c r="G338" s="178"/>
      <c r="H338" s="178"/>
      <c r="I338" s="178"/>
      <c r="J338" s="175">
        <f>+F338+G338</f>
        <v>0</v>
      </c>
      <c r="K338" s="168">
        <f>+AO338</f>
        <v>0</v>
      </c>
      <c r="L338" s="164">
        <f>+J338+K338</f>
        <v>0</v>
      </c>
      <c r="M338" s="157">
        <f>+(D338+E338)-L338+H338-I338</f>
        <v>2980</v>
      </c>
      <c r="N338" s="18"/>
      <c r="O338" s="19"/>
      <c r="P338" s="19"/>
      <c r="Q338" s="20"/>
      <c r="R338" s="21" t="str">
        <f ca="1">IF(Q338=0," ",IFERROR(IF(DATEDIF(TODAY(),Q338,"M")&lt;=5,"ROJO",IF(DATEDIF(TODAY(),Q338,"M")&gt;=12,"VERDE",IF(AND(DATEDIF(TODAY(),Q338,"M")&gt;=6,DATEDIF(TODAY(),Q338,"M")&lt;=11),"AMARILLO"))),S338))</f>
        <v xml:space="preserve"> </v>
      </c>
      <c r="S338" s="21" t="str">
        <f>IF(Q338=0," ",IF(Q338&lt;=$N$5,"VENCIDO","NO VENCIDO"))</f>
        <v xml:space="preserve"> </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0</v>
      </c>
      <c r="N344" s="33">
        <f>SUM(N338:N343)</f>
        <v>0</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+Septiembre!M345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+Septiembre!M352</f>
        <v>2107</v>
      </c>
      <c r="E352" s="191"/>
      <c r="F352" s="178"/>
      <c r="G352" s="178"/>
      <c r="H352" s="178"/>
      <c r="I352" s="178"/>
      <c r="J352" s="175">
        <f>+F352+G352</f>
        <v>0</v>
      </c>
      <c r="K352" s="168">
        <f>+AO352</f>
        <v>0</v>
      </c>
      <c r="L352" s="164">
        <f>+J352+K352</f>
        <v>0</v>
      </c>
      <c r="M352" s="157">
        <f>+(D352+E352)-L352+H352-I352</f>
        <v>2107</v>
      </c>
      <c r="N352" s="18"/>
      <c r="O352" s="19"/>
      <c r="P352" s="19"/>
      <c r="Q352" s="20"/>
      <c r="R352" s="21" t="str">
        <f ca="1">IF(Q352=0," ",IFERROR(IF(DATEDIF(TODAY(),Q352,"M")&lt;=5,"ROJO",IF(DATEDIF(TODAY(),Q352,"M")&gt;=12,"VERDE",IF(AND(DATEDIF(TODAY(),Q352,"M")&gt;=6,DATEDIF(TODAY(),Q352,"M")&lt;=11),"AMARILLO"))),S352))</f>
        <v xml:space="preserve"> </v>
      </c>
      <c r="S352" s="21" t="str">
        <f>IF(Q352=0," ",IF(Q352&lt;=$N$5,"VENCIDO","NO VENCIDO"))</f>
        <v xml:space="preserve"> </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0</v>
      </c>
      <c r="N358" s="33">
        <f>SUM(N352:N357)</f>
        <v>0</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+Septiembre!M359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+Septiembre!M366</f>
        <v>226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+Septiembre!M367</f>
        <v>557</v>
      </c>
      <c r="E367" s="59"/>
      <c r="F367" s="60"/>
      <c r="G367" s="60"/>
      <c r="H367" s="30"/>
      <c r="I367" s="30"/>
      <c r="J367" s="31">
        <f t="shared" si="3"/>
        <v>0</v>
      </c>
      <c r="K367" s="61">
        <f t="shared" si="4"/>
        <v>0</v>
      </c>
      <c r="L367" s="62">
        <f t="shared" si="5"/>
        <v>0</v>
      </c>
      <c r="M367" s="63">
        <f t="shared" si="6"/>
        <v>557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+Septiembre!M368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+Septiembre!M369</f>
        <v>36</v>
      </c>
      <c r="E369" s="59"/>
      <c r="F369" s="60"/>
      <c r="G369" s="60"/>
      <c r="H369" s="30"/>
      <c r="I369" s="30"/>
      <c r="J369" s="31">
        <f t="shared" si="3"/>
        <v>0</v>
      </c>
      <c r="K369" s="61">
        <f t="shared" si="4"/>
        <v>0</v>
      </c>
      <c r="L369" s="62">
        <f t="shared" si="5"/>
        <v>0</v>
      </c>
      <c r="M369" s="63">
        <f t="shared" si="6"/>
        <v>36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+Septiembre!M370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+Septiembre!M371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+Septiembre!M372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+Septiembre!M378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+Septiembre!M379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+Septiembre!M380</f>
        <v>54</v>
      </c>
      <c r="E380" s="59"/>
      <c r="F380" s="72"/>
      <c r="G380" s="72"/>
      <c r="H380" s="73"/>
      <c r="I380" s="73"/>
      <c r="J380" s="31">
        <f>SUM(F380,G380)</f>
        <v>0</v>
      </c>
      <c r="K380" s="61">
        <f>+AQ380</f>
        <v>0</v>
      </c>
      <c r="L380" s="62">
        <f>+J380+K380</f>
        <v>0</v>
      </c>
      <c r="M380" s="63">
        <f>+(D380+E380)-(L380)+H380-I380</f>
        <v>54</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f9m41dwyvieLdVr7dRDcOjCtMZvtEcT+fzWza2dDloTVn82CQQ1VSYl92vQDjZv6bpGPuRg/7479iGWGkT4orA==" saltValue="3XU03t/LgQv2QQG1e3notg=="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497" priority="16" stopIfTrue="1" operator="lessThan">
      <formula>0</formula>
    </cfRule>
  </conditionalFormatting>
  <conditionalFormatting sqref="D161">
    <cfRule type="cellIs" dxfId="496" priority="17" stopIfTrue="1" operator="lessThan">
      <formula>0</formula>
    </cfRule>
  </conditionalFormatting>
  <conditionalFormatting sqref="M6:M10">
    <cfRule type="cellIs" dxfId="495" priority="69" stopIfTrue="1" operator="lessThan">
      <formula>0</formula>
    </cfRule>
  </conditionalFormatting>
  <conditionalFormatting sqref="M11">
    <cfRule type="containsText" dxfId="494" priority="225" operator="containsText" text="Falso">
      <formula>NOT(ISERROR(SEARCH("Falso",M11)))</formula>
    </cfRule>
  </conditionalFormatting>
  <conditionalFormatting sqref="M12:M16">
    <cfRule type="cellIs" dxfId="493" priority="67" stopIfTrue="1" operator="lessThan">
      <formula>0</formula>
    </cfRule>
  </conditionalFormatting>
  <conditionalFormatting sqref="M17">
    <cfRule type="containsText" dxfId="492" priority="224" operator="containsText" text="Falso">
      <formula>NOT(ISERROR(SEARCH("Falso",M17)))</formula>
    </cfRule>
  </conditionalFormatting>
  <conditionalFormatting sqref="M18:M22">
    <cfRule type="cellIs" dxfId="491" priority="66" stopIfTrue="1" operator="lessThan">
      <formula>0</formula>
    </cfRule>
  </conditionalFormatting>
  <conditionalFormatting sqref="M23">
    <cfRule type="containsText" dxfId="490" priority="215" operator="containsText" text="Falso">
      <formula>NOT(ISERROR(SEARCH("Falso",M23)))</formula>
    </cfRule>
  </conditionalFormatting>
  <conditionalFormatting sqref="M24:M28">
    <cfRule type="cellIs" dxfId="489" priority="65" stopIfTrue="1" operator="lessThan">
      <formula>0</formula>
    </cfRule>
  </conditionalFormatting>
  <conditionalFormatting sqref="M29">
    <cfRule type="containsText" dxfId="488" priority="214" operator="containsText" text="Falso">
      <formula>NOT(ISERROR(SEARCH("Falso",M29)))</formula>
    </cfRule>
  </conditionalFormatting>
  <conditionalFormatting sqref="M30:M34">
    <cfRule type="cellIs" dxfId="487" priority="64" stopIfTrue="1" operator="lessThan">
      <formula>0</formula>
    </cfRule>
  </conditionalFormatting>
  <conditionalFormatting sqref="M35">
    <cfRule type="containsText" dxfId="486" priority="205" operator="containsText" text="Falso">
      <formula>NOT(ISERROR(SEARCH("Falso",M35)))</formula>
    </cfRule>
  </conditionalFormatting>
  <conditionalFormatting sqref="M36:M40">
    <cfRule type="cellIs" dxfId="485" priority="63" stopIfTrue="1" operator="lessThan">
      <formula>0</formula>
    </cfRule>
  </conditionalFormatting>
  <conditionalFormatting sqref="M41">
    <cfRule type="containsText" dxfId="484" priority="204" operator="containsText" text="Falso">
      <formula>NOT(ISERROR(SEARCH("Falso",M41)))</formula>
    </cfRule>
  </conditionalFormatting>
  <conditionalFormatting sqref="M42:M46">
    <cfRule type="cellIs" dxfId="483" priority="62" stopIfTrue="1" operator="lessThan">
      <formula>0</formula>
    </cfRule>
  </conditionalFormatting>
  <conditionalFormatting sqref="M47">
    <cfRule type="containsText" dxfId="482" priority="195" operator="containsText" text="Falso">
      <formula>NOT(ISERROR(SEARCH("Falso",M47)))</formula>
    </cfRule>
  </conditionalFormatting>
  <conditionalFormatting sqref="M48:M52">
    <cfRule type="cellIs" dxfId="481" priority="61" stopIfTrue="1" operator="lessThan">
      <formula>0</formula>
    </cfRule>
  </conditionalFormatting>
  <conditionalFormatting sqref="M54:M58">
    <cfRule type="cellIs" dxfId="480" priority="60" stopIfTrue="1" operator="lessThan">
      <formula>0</formula>
    </cfRule>
  </conditionalFormatting>
  <conditionalFormatting sqref="M60:M64">
    <cfRule type="cellIs" dxfId="479" priority="59" stopIfTrue="1" operator="lessThan">
      <formula>0</formula>
    </cfRule>
  </conditionalFormatting>
  <conditionalFormatting sqref="M66:M70">
    <cfRule type="cellIs" dxfId="478" priority="58" stopIfTrue="1" operator="lessThan">
      <formula>0</formula>
    </cfRule>
  </conditionalFormatting>
  <conditionalFormatting sqref="M72:M76">
    <cfRule type="cellIs" dxfId="477" priority="57" stopIfTrue="1" operator="lessThan">
      <formula>0</formula>
    </cfRule>
  </conditionalFormatting>
  <conditionalFormatting sqref="M78:M82">
    <cfRule type="cellIs" dxfId="476" priority="56" stopIfTrue="1" operator="lessThan">
      <formula>0</formula>
    </cfRule>
  </conditionalFormatting>
  <conditionalFormatting sqref="M84:M88">
    <cfRule type="cellIs" dxfId="475" priority="55" stopIfTrue="1" operator="lessThan">
      <formula>0</formula>
    </cfRule>
  </conditionalFormatting>
  <conditionalFormatting sqref="M90:M94">
    <cfRule type="cellIs" dxfId="474" priority="54" stopIfTrue="1" operator="lessThan">
      <formula>0</formula>
    </cfRule>
  </conditionalFormatting>
  <conditionalFormatting sqref="M96:M100">
    <cfRule type="cellIs" dxfId="473" priority="53" stopIfTrue="1" operator="lessThan">
      <formula>0</formula>
    </cfRule>
  </conditionalFormatting>
  <conditionalFormatting sqref="M102:M106">
    <cfRule type="cellIs" dxfId="472" priority="52" stopIfTrue="1" operator="lessThan">
      <formula>0</formula>
    </cfRule>
  </conditionalFormatting>
  <conditionalFormatting sqref="M107">
    <cfRule type="containsText" dxfId="471" priority="180" operator="containsText" text="Falso">
      <formula>NOT(ISERROR(SEARCH("Falso",M107)))</formula>
    </cfRule>
  </conditionalFormatting>
  <conditionalFormatting sqref="M108:M112">
    <cfRule type="cellIs" dxfId="470" priority="51" stopIfTrue="1" operator="lessThan">
      <formula>0</formula>
    </cfRule>
  </conditionalFormatting>
  <conditionalFormatting sqref="M114:M118">
    <cfRule type="cellIs" dxfId="469" priority="50" stopIfTrue="1" operator="lessThan">
      <formula>0</formula>
    </cfRule>
  </conditionalFormatting>
  <conditionalFormatting sqref="M120:M124">
    <cfRule type="cellIs" dxfId="468" priority="49" stopIfTrue="1" operator="lessThan">
      <formula>0</formula>
    </cfRule>
  </conditionalFormatting>
  <conditionalFormatting sqref="M126:M130">
    <cfRule type="cellIs" dxfId="467" priority="48" stopIfTrue="1" operator="lessThan">
      <formula>0</formula>
    </cfRule>
  </conditionalFormatting>
  <conditionalFormatting sqref="M132:M136">
    <cfRule type="cellIs" dxfId="466" priority="47" stopIfTrue="1" operator="lessThan">
      <formula>0</formula>
    </cfRule>
  </conditionalFormatting>
  <conditionalFormatting sqref="M138:M142">
    <cfRule type="cellIs" dxfId="465" priority="46" stopIfTrue="1" operator="lessThan">
      <formula>0</formula>
    </cfRule>
  </conditionalFormatting>
  <conditionalFormatting sqref="M144:M148">
    <cfRule type="cellIs" dxfId="464" priority="45" stopIfTrue="1" operator="lessThan">
      <formula>0</formula>
    </cfRule>
  </conditionalFormatting>
  <conditionalFormatting sqref="M150:M154">
    <cfRule type="cellIs" dxfId="463" priority="44" stopIfTrue="1" operator="lessThan">
      <formula>0</formula>
    </cfRule>
  </conditionalFormatting>
  <conditionalFormatting sqref="M155">
    <cfRule type="containsText" dxfId="462" priority="70" operator="containsText" text="Falso">
      <formula>NOT(ISERROR(SEARCH("Falso",M155)))</formula>
    </cfRule>
  </conditionalFormatting>
  <conditionalFormatting sqref="M156:M160">
    <cfRule type="cellIs" dxfId="461" priority="43" stopIfTrue="1" operator="lessThan">
      <formula>0</formula>
    </cfRule>
  </conditionalFormatting>
  <conditionalFormatting sqref="M161">
    <cfRule type="containsText" dxfId="460" priority="71" operator="containsText" text="Falso">
      <formula>NOT(ISERROR(SEARCH("Falso",M161)))</formula>
    </cfRule>
  </conditionalFormatting>
  <conditionalFormatting sqref="M162:M166">
    <cfRule type="cellIs" dxfId="459" priority="42" stopIfTrue="1" operator="lessThan">
      <formula>0</formula>
    </cfRule>
  </conditionalFormatting>
  <conditionalFormatting sqref="M167">
    <cfRule type="containsText" dxfId="458" priority="167" operator="containsText" text="Falso">
      <formula>NOT(ISERROR(SEARCH("Falso",M167)))</formula>
    </cfRule>
  </conditionalFormatting>
  <conditionalFormatting sqref="M168:M172">
    <cfRule type="cellIs" dxfId="457" priority="41" stopIfTrue="1" operator="lessThan">
      <formula>0</formula>
    </cfRule>
  </conditionalFormatting>
  <conditionalFormatting sqref="M173">
    <cfRule type="containsText" dxfId="456" priority="162" operator="containsText" text="Falso">
      <formula>NOT(ISERROR(SEARCH("Falso",M173)))</formula>
    </cfRule>
  </conditionalFormatting>
  <conditionalFormatting sqref="M174:M178">
    <cfRule type="cellIs" dxfId="455" priority="40" stopIfTrue="1" operator="lessThan">
      <formula>0</formula>
    </cfRule>
  </conditionalFormatting>
  <conditionalFormatting sqref="M179">
    <cfRule type="containsText" dxfId="454" priority="157" operator="containsText" text="Falso">
      <formula>NOT(ISERROR(SEARCH("Falso",M179)))</formula>
    </cfRule>
  </conditionalFormatting>
  <conditionalFormatting sqref="M180:M184">
    <cfRule type="cellIs" dxfId="453" priority="39" stopIfTrue="1" operator="lessThan">
      <formula>0</formula>
    </cfRule>
  </conditionalFormatting>
  <conditionalFormatting sqref="M185">
    <cfRule type="containsText" dxfId="452" priority="152" operator="containsText" text="Falso">
      <formula>NOT(ISERROR(SEARCH("Falso",M185)))</formula>
    </cfRule>
  </conditionalFormatting>
  <conditionalFormatting sqref="M186:M190">
    <cfRule type="cellIs" dxfId="451" priority="38" stopIfTrue="1" operator="lessThan">
      <formula>0</formula>
    </cfRule>
  </conditionalFormatting>
  <conditionalFormatting sqref="M192:M196">
    <cfRule type="cellIs" dxfId="450" priority="37" stopIfTrue="1" operator="lessThan">
      <formula>0</formula>
    </cfRule>
  </conditionalFormatting>
  <conditionalFormatting sqref="M198:M202">
    <cfRule type="cellIs" dxfId="449" priority="36" stopIfTrue="1" operator="lessThan">
      <formula>0</formula>
    </cfRule>
  </conditionalFormatting>
  <conditionalFormatting sqref="M204:M208">
    <cfRule type="cellIs" dxfId="448" priority="35" stopIfTrue="1" operator="lessThan">
      <formula>0</formula>
    </cfRule>
  </conditionalFormatting>
  <conditionalFormatting sqref="M210:M214">
    <cfRule type="cellIs" dxfId="447" priority="34" stopIfTrue="1" operator="lessThan">
      <formula>0</formula>
    </cfRule>
  </conditionalFormatting>
  <conditionalFormatting sqref="M216:M220">
    <cfRule type="cellIs" dxfId="446" priority="33" stopIfTrue="1" operator="lessThan">
      <formula>0</formula>
    </cfRule>
  </conditionalFormatting>
  <conditionalFormatting sqref="M223:M227">
    <cfRule type="cellIs" dxfId="445" priority="32" stopIfTrue="1" operator="lessThan">
      <formula>0</formula>
    </cfRule>
  </conditionalFormatting>
  <conditionalFormatting sqref="M228">
    <cfRule type="containsText" dxfId="444" priority="141" operator="containsText" text="Falso">
      <formula>NOT(ISERROR(SEARCH("Falso",M228)))</formula>
    </cfRule>
  </conditionalFormatting>
  <conditionalFormatting sqref="M229:M233">
    <cfRule type="cellIs" dxfId="443" priority="31" stopIfTrue="1" operator="lessThan">
      <formula>0</formula>
    </cfRule>
  </conditionalFormatting>
  <conditionalFormatting sqref="M235:M239">
    <cfRule type="cellIs" dxfId="442" priority="30" stopIfTrue="1" operator="lessThan">
      <formula>0</formula>
    </cfRule>
  </conditionalFormatting>
  <conditionalFormatting sqref="M241:M245">
    <cfRule type="cellIs" dxfId="441" priority="29" stopIfTrue="1" operator="lessThan">
      <formula>0</formula>
    </cfRule>
  </conditionalFormatting>
  <conditionalFormatting sqref="M247:M251">
    <cfRule type="cellIs" dxfId="440" priority="28" stopIfTrue="1" operator="lessThan">
      <formula>0</formula>
    </cfRule>
  </conditionalFormatting>
  <conditionalFormatting sqref="M252">
    <cfRule type="containsText" dxfId="439" priority="131" operator="containsText" text="Falso">
      <formula>NOT(ISERROR(SEARCH("Falso",M252)))</formula>
    </cfRule>
  </conditionalFormatting>
  <conditionalFormatting sqref="M253:M257">
    <cfRule type="cellIs" dxfId="438" priority="27" stopIfTrue="1" operator="lessThan">
      <formula>0</formula>
    </cfRule>
  </conditionalFormatting>
  <conditionalFormatting sqref="M258">
    <cfRule type="containsText" dxfId="437" priority="126" operator="containsText" text="Falso">
      <formula>NOT(ISERROR(SEARCH("Falso",M258)))</formula>
    </cfRule>
  </conditionalFormatting>
  <conditionalFormatting sqref="M259:M263">
    <cfRule type="cellIs" dxfId="436" priority="26" stopIfTrue="1" operator="lessThan">
      <formula>0</formula>
    </cfRule>
  </conditionalFormatting>
  <conditionalFormatting sqref="M265:M269">
    <cfRule type="cellIs" dxfId="435" priority="25" stopIfTrue="1" operator="lessThan">
      <formula>0</formula>
    </cfRule>
  </conditionalFormatting>
  <conditionalFormatting sqref="M271:M275">
    <cfRule type="cellIs" dxfId="434" priority="24" stopIfTrue="1" operator="lessThan">
      <formula>0</formula>
    </cfRule>
  </conditionalFormatting>
  <conditionalFormatting sqref="M277:M281">
    <cfRule type="cellIs" dxfId="433" priority="23" stopIfTrue="1" operator="lessThan">
      <formula>0</formula>
    </cfRule>
  </conditionalFormatting>
  <conditionalFormatting sqref="M283:M287">
    <cfRule type="cellIs" dxfId="432" priority="22" stopIfTrue="1" operator="lessThan">
      <formula>0</formula>
    </cfRule>
  </conditionalFormatting>
  <conditionalFormatting sqref="M289:M293">
    <cfRule type="cellIs" dxfId="431" priority="21" stopIfTrue="1" operator="lessThan">
      <formula>0</formula>
    </cfRule>
  </conditionalFormatting>
  <conditionalFormatting sqref="M296:M301">
    <cfRule type="cellIs" dxfId="430" priority="15" stopIfTrue="1" operator="lessThan">
      <formula>0</formula>
    </cfRule>
  </conditionalFormatting>
  <conditionalFormatting sqref="M302">
    <cfRule type="containsText" dxfId="429" priority="14" operator="containsText" text="Falso">
      <formula>NOT(ISERROR(SEARCH("Falso",M302)))</formula>
    </cfRule>
  </conditionalFormatting>
  <conditionalFormatting sqref="M303:M308">
    <cfRule type="cellIs" dxfId="428" priority="9" stopIfTrue="1" operator="lessThan">
      <formula>0</formula>
    </cfRule>
  </conditionalFormatting>
  <conditionalFormatting sqref="M310:M315">
    <cfRule type="cellIs" dxfId="427" priority="8" stopIfTrue="1" operator="lessThan">
      <formula>0</formula>
    </cfRule>
  </conditionalFormatting>
  <conditionalFormatting sqref="M317:M322">
    <cfRule type="cellIs" dxfId="426" priority="7" stopIfTrue="1" operator="lessThan">
      <formula>0</formula>
    </cfRule>
  </conditionalFormatting>
  <conditionalFormatting sqref="M324:M329">
    <cfRule type="cellIs" dxfId="425" priority="6" stopIfTrue="1" operator="lessThan">
      <formula>0</formula>
    </cfRule>
  </conditionalFormatting>
  <conditionalFormatting sqref="M331:M336">
    <cfRule type="cellIs" dxfId="424" priority="5" stopIfTrue="1" operator="lessThan">
      <formula>0</formula>
    </cfRule>
  </conditionalFormatting>
  <conditionalFormatting sqref="M338:M343">
    <cfRule type="cellIs" dxfId="423" priority="4" stopIfTrue="1" operator="lessThan">
      <formula>0</formula>
    </cfRule>
  </conditionalFormatting>
  <conditionalFormatting sqref="M345:M350">
    <cfRule type="cellIs" dxfId="422" priority="3" stopIfTrue="1" operator="lessThan">
      <formula>0</formula>
    </cfRule>
  </conditionalFormatting>
  <conditionalFormatting sqref="M352:M357">
    <cfRule type="cellIs" dxfId="421" priority="2" stopIfTrue="1" operator="lessThan">
      <formula>0</formula>
    </cfRule>
  </conditionalFormatting>
  <conditionalFormatting sqref="M358">
    <cfRule type="containsText" dxfId="420" priority="10" operator="containsText" text="Falso">
      <formula>NOT(ISERROR(SEARCH("Falso",M358)))</formula>
    </cfRule>
  </conditionalFormatting>
  <conditionalFormatting sqref="M359:M364">
    <cfRule type="cellIs" dxfId="419" priority="1" stopIfTrue="1" operator="lessThan">
      <formula>0</formula>
    </cfRule>
  </conditionalFormatting>
  <conditionalFormatting sqref="M365">
    <cfRule type="containsText" dxfId="418" priority="80" operator="containsText" text="Falso">
      <formula>NOT(ISERROR(SEARCH("Falso",M365)))</formula>
    </cfRule>
  </conditionalFormatting>
  <conditionalFormatting sqref="M366:M372">
    <cfRule type="cellIs" dxfId="417" priority="230" stopIfTrue="1" operator="lessThan">
      <formula>0</formula>
    </cfRule>
  </conditionalFormatting>
  <conditionalFormatting sqref="M378:M380">
    <cfRule type="cellIs" dxfId="416" priority="18" stopIfTrue="1" operator="lessThan">
      <formula>0</formula>
    </cfRule>
  </conditionalFormatting>
  <conditionalFormatting sqref="R6:R10">
    <cfRule type="containsText" dxfId="415" priority="228" stopIfTrue="1" operator="containsText" text="AMARILLO">
      <formula>NOT(ISERROR(SEARCH("AMARILLO",R6)))</formula>
    </cfRule>
    <cfRule type="containsText" dxfId="414" priority="227" operator="containsText" text="VERDE">
      <formula>NOT(ISERROR(SEARCH("VERDE",R6)))</formula>
    </cfRule>
    <cfRule type="containsText" dxfId="413" priority="226" operator="containsText" text="VENCIDO">
      <formula>NOT(ISERROR(SEARCH("VENCIDO",R6)))</formula>
    </cfRule>
    <cfRule type="containsText" dxfId="412" priority="229" operator="containsText" text="ROJO">
      <formula>NOT(ISERROR(SEARCH("ROJO",R6)))</formula>
    </cfRule>
  </conditionalFormatting>
  <conditionalFormatting sqref="R12:R16">
    <cfRule type="containsText" dxfId="411" priority="220" operator="containsText" text="VENCIDO">
      <formula>NOT(ISERROR(SEARCH("VENCIDO",R12)))</formula>
    </cfRule>
    <cfRule type="containsText" dxfId="410" priority="223" operator="containsText" text="ROJO">
      <formula>NOT(ISERROR(SEARCH("ROJO",R12)))</formula>
    </cfRule>
    <cfRule type="containsText" dxfId="409" priority="222" stopIfTrue="1" operator="containsText" text="AMARILLO">
      <formula>NOT(ISERROR(SEARCH("AMARILLO",R12)))</formula>
    </cfRule>
    <cfRule type="containsText" dxfId="408" priority="221" operator="containsText" text="VERDE">
      <formula>NOT(ISERROR(SEARCH("VERDE",R12)))</formula>
    </cfRule>
  </conditionalFormatting>
  <conditionalFormatting sqref="R18:R22">
    <cfRule type="containsText" dxfId="407" priority="218" stopIfTrue="1" operator="containsText" text="AMARILLO">
      <formula>NOT(ISERROR(SEARCH("AMARILLO",R18)))</formula>
    </cfRule>
    <cfRule type="containsText" dxfId="406" priority="217" operator="containsText" text="VERDE">
      <formula>NOT(ISERROR(SEARCH("VERDE",R18)))</formula>
    </cfRule>
    <cfRule type="containsText" dxfId="405" priority="216" operator="containsText" text="VENCIDO">
      <formula>NOT(ISERROR(SEARCH("VENCIDO",R18)))</formula>
    </cfRule>
    <cfRule type="containsText" dxfId="404" priority="219" operator="containsText" text="ROJO">
      <formula>NOT(ISERROR(SEARCH("ROJO",R18)))</formula>
    </cfRule>
  </conditionalFormatting>
  <conditionalFormatting sqref="R24:R28">
    <cfRule type="containsText" dxfId="403" priority="213" operator="containsText" text="ROJO">
      <formula>NOT(ISERROR(SEARCH("ROJO",R24)))</formula>
    </cfRule>
    <cfRule type="containsText" dxfId="402" priority="212" stopIfTrue="1" operator="containsText" text="AMARILLO">
      <formula>NOT(ISERROR(SEARCH("AMARILLO",R24)))</formula>
    </cfRule>
    <cfRule type="containsText" dxfId="401" priority="211" operator="containsText" text="VERDE">
      <formula>NOT(ISERROR(SEARCH("VERDE",R24)))</formula>
    </cfRule>
    <cfRule type="containsText" dxfId="400" priority="210" operator="containsText" text="VENCIDO">
      <formula>NOT(ISERROR(SEARCH("VENCIDO",R24)))</formula>
    </cfRule>
  </conditionalFormatting>
  <conditionalFormatting sqref="R30:R34">
    <cfRule type="containsText" dxfId="399" priority="209" operator="containsText" text="ROJO">
      <formula>NOT(ISERROR(SEARCH("ROJO",R30)))</formula>
    </cfRule>
    <cfRule type="containsText" dxfId="398" priority="208" stopIfTrue="1" operator="containsText" text="AMARILLO">
      <formula>NOT(ISERROR(SEARCH("AMARILLO",R30)))</formula>
    </cfRule>
    <cfRule type="containsText" dxfId="397" priority="207" operator="containsText" text="VERDE">
      <formula>NOT(ISERROR(SEARCH("VERDE",R30)))</formula>
    </cfRule>
    <cfRule type="containsText" dxfId="396" priority="206" operator="containsText" text="VENCIDO">
      <formula>NOT(ISERROR(SEARCH("VENCIDO",R30)))</formula>
    </cfRule>
  </conditionalFormatting>
  <conditionalFormatting sqref="R36:R40">
    <cfRule type="containsText" dxfId="395" priority="203" operator="containsText" text="ROJO">
      <formula>NOT(ISERROR(SEARCH("ROJO",R36)))</formula>
    </cfRule>
    <cfRule type="containsText" dxfId="394" priority="202" stopIfTrue="1" operator="containsText" text="AMARILLO">
      <formula>NOT(ISERROR(SEARCH("AMARILLO",R36)))</formula>
    </cfRule>
    <cfRule type="containsText" dxfId="393" priority="201" operator="containsText" text="VERDE">
      <formula>NOT(ISERROR(SEARCH("VERDE",R36)))</formula>
    </cfRule>
    <cfRule type="containsText" dxfId="392" priority="200" operator="containsText" text="VENCIDO">
      <formula>NOT(ISERROR(SEARCH("VENCIDO",R36)))</formula>
    </cfRule>
  </conditionalFormatting>
  <conditionalFormatting sqref="R42:R46">
    <cfRule type="containsText" dxfId="391" priority="199" operator="containsText" text="ROJO">
      <formula>NOT(ISERROR(SEARCH("ROJO",R42)))</formula>
    </cfRule>
    <cfRule type="containsText" dxfId="390" priority="197" operator="containsText" text="VERDE">
      <formula>NOT(ISERROR(SEARCH("VERDE",R42)))</formula>
    </cfRule>
    <cfRule type="containsText" dxfId="389" priority="196" operator="containsText" text="VENCIDO">
      <formula>NOT(ISERROR(SEARCH("VENCIDO",R42)))</formula>
    </cfRule>
    <cfRule type="containsText" dxfId="388" priority="198" stopIfTrue="1" operator="containsText" text="AMARILLO">
      <formula>NOT(ISERROR(SEARCH("AMARILLO",R42)))</formula>
    </cfRule>
  </conditionalFormatting>
  <conditionalFormatting sqref="R102:R106">
    <cfRule type="containsText" dxfId="387" priority="184" operator="containsText" text="ROJO">
      <formula>NOT(ISERROR(SEARCH("ROJO",R102)))</formula>
    </cfRule>
    <cfRule type="containsText" dxfId="386" priority="183" stopIfTrue="1" operator="containsText" text="AMARILLO">
      <formula>NOT(ISERROR(SEARCH("AMARILLO",R102)))</formula>
    </cfRule>
    <cfRule type="containsText" dxfId="385" priority="182" operator="containsText" text="VERDE">
      <formula>NOT(ISERROR(SEARCH("VERDE",R102)))</formula>
    </cfRule>
    <cfRule type="containsText" dxfId="384" priority="181" operator="containsText" text="VENCIDO">
      <formula>NOT(ISERROR(SEARCH("VENCIDO",R102)))</formula>
    </cfRule>
  </conditionalFormatting>
  <conditionalFormatting sqref="R150:R154">
    <cfRule type="containsText" dxfId="383" priority="177" operator="containsText" text="VERDE">
      <formula>NOT(ISERROR(SEARCH("VERDE",R150)))</formula>
    </cfRule>
    <cfRule type="containsText" dxfId="382" priority="178" stopIfTrue="1" operator="containsText" text="AMARILLO">
      <formula>NOT(ISERROR(SEARCH("AMARILLO",R150)))</formula>
    </cfRule>
    <cfRule type="containsText" dxfId="381" priority="179" operator="containsText" text="ROJO">
      <formula>NOT(ISERROR(SEARCH("ROJO",R150)))</formula>
    </cfRule>
    <cfRule type="containsText" dxfId="380" priority="176" operator="containsText" text="VENCIDO">
      <formula>NOT(ISERROR(SEARCH("VENCIDO",R150)))</formula>
    </cfRule>
  </conditionalFormatting>
  <conditionalFormatting sqref="R156:R160">
    <cfRule type="containsText" dxfId="379" priority="175" operator="containsText" text="ROJO">
      <formula>NOT(ISERROR(SEARCH("ROJO",R156)))</formula>
    </cfRule>
    <cfRule type="containsText" dxfId="378" priority="174" stopIfTrue="1" operator="containsText" text="AMARILLO">
      <formula>NOT(ISERROR(SEARCH("AMARILLO",R156)))</formula>
    </cfRule>
    <cfRule type="containsText" dxfId="377" priority="173" operator="containsText" text="VERDE">
      <formula>NOT(ISERROR(SEARCH("VERDE",R156)))</formula>
    </cfRule>
    <cfRule type="containsText" dxfId="376" priority="172" operator="containsText" text="VENCIDO">
      <formula>NOT(ISERROR(SEARCH("VENCIDO",R156)))</formula>
    </cfRule>
  </conditionalFormatting>
  <conditionalFormatting sqref="R162:R166">
    <cfRule type="containsText" dxfId="375" priority="171" operator="containsText" text="ROJO">
      <formula>NOT(ISERROR(SEARCH("ROJO",R162)))</formula>
    </cfRule>
    <cfRule type="containsText" dxfId="374" priority="170" stopIfTrue="1" operator="containsText" text="AMARILLO">
      <formula>NOT(ISERROR(SEARCH("AMARILLO",R162)))</formula>
    </cfRule>
    <cfRule type="containsText" dxfId="373" priority="168" operator="containsText" text="VENCIDO">
      <formula>NOT(ISERROR(SEARCH("VENCIDO",R162)))</formula>
    </cfRule>
    <cfRule type="containsText" dxfId="372" priority="169" operator="containsText" text="VERDE">
      <formula>NOT(ISERROR(SEARCH("VERDE",R162)))</formula>
    </cfRule>
  </conditionalFormatting>
  <conditionalFormatting sqref="R168:R172">
    <cfRule type="containsText" dxfId="371" priority="166" operator="containsText" text="ROJO">
      <formula>NOT(ISERROR(SEARCH("ROJO",R168)))</formula>
    </cfRule>
    <cfRule type="containsText" dxfId="370" priority="165" stopIfTrue="1" operator="containsText" text="AMARILLO">
      <formula>NOT(ISERROR(SEARCH("AMARILLO",R168)))</formula>
    </cfRule>
    <cfRule type="containsText" dxfId="369" priority="164" operator="containsText" text="VERDE">
      <formula>NOT(ISERROR(SEARCH("VERDE",R168)))</formula>
    </cfRule>
    <cfRule type="containsText" dxfId="368" priority="163" operator="containsText" text="VENCIDO">
      <formula>NOT(ISERROR(SEARCH("VENCIDO",R168)))</formula>
    </cfRule>
  </conditionalFormatting>
  <conditionalFormatting sqref="R174:R178">
    <cfRule type="containsText" dxfId="367" priority="159" operator="containsText" text="VERDE">
      <formula>NOT(ISERROR(SEARCH("VERDE",R174)))</formula>
    </cfRule>
    <cfRule type="containsText" dxfId="366" priority="160" stopIfTrue="1" operator="containsText" text="AMARILLO">
      <formula>NOT(ISERROR(SEARCH("AMARILLO",R174)))</formula>
    </cfRule>
    <cfRule type="containsText" dxfId="365" priority="161" operator="containsText" text="ROJO">
      <formula>NOT(ISERROR(SEARCH("ROJO",R174)))</formula>
    </cfRule>
    <cfRule type="containsText" dxfId="364" priority="158" operator="containsText" text="VENCIDO">
      <formula>NOT(ISERROR(SEARCH("VENCIDO",R174)))</formula>
    </cfRule>
  </conditionalFormatting>
  <conditionalFormatting sqref="R180:R184">
    <cfRule type="containsText" dxfId="363" priority="154" operator="containsText" text="VERDE">
      <formula>NOT(ISERROR(SEARCH("VERDE",R180)))</formula>
    </cfRule>
    <cfRule type="containsText" dxfId="362" priority="153" operator="containsText" text="VENCIDO">
      <formula>NOT(ISERROR(SEARCH("VENCIDO",R180)))</formula>
    </cfRule>
    <cfRule type="containsText" dxfId="361" priority="155" stopIfTrue="1" operator="containsText" text="AMARILLO">
      <formula>NOT(ISERROR(SEARCH("AMARILLO",R180)))</formula>
    </cfRule>
    <cfRule type="containsText" dxfId="360" priority="156" operator="containsText" text="ROJO">
      <formula>NOT(ISERROR(SEARCH("ROJO",R180)))</formula>
    </cfRule>
  </conditionalFormatting>
  <conditionalFormatting sqref="R223:R227">
    <cfRule type="containsText" dxfId="359" priority="140" operator="containsText" text="ROJO">
      <formula>NOT(ISERROR(SEARCH("ROJO",R223)))</formula>
    </cfRule>
    <cfRule type="containsText" dxfId="358" priority="139" stopIfTrue="1" operator="containsText" text="AMARILLO">
      <formula>NOT(ISERROR(SEARCH("AMARILLO",R223)))</formula>
    </cfRule>
    <cfRule type="containsText" dxfId="357" priority="138" operator="containsText" text="VERDE">
      <formula>NOT(ISERROR(SEARCH("VERDE",R223)))</formula>
    </cfRule>
    <cfRule type="containsText" dxfId="356" priority="137" operator="containsText" text="VENCIDO">
      <formula>NOT(ISERROR(SEARCH("VENCIDO",R223)))</formula>
    </cfRule>
  </conditionalFormatting>
  <conditionalFormatting sqref="R247:R251">
    <cfRule type="containsText" dxfId="355" priority="128" operator="containsText" text="VERDE">
      <formula>NOT(ISERROR(SEARCH("VERDE",R247)))</formula>
    </cfRule>
    <cfRule type="containsText" dxfId="354" priority="127" operator="containsText" text="VENCIDO">
      <formula>NOT(ISERROR(SEARCH("VENCIDO",R247)))</formula>
    </cfRule>
    <cfRule type="containsText" dxfId="353" priority="130" operator="containsText" text="ROJO">
      <formula>NOT(ISERROR(SEARCH("ROJO",R247)))</formula>
    </cfRule>
    <cfRule type="containsText" dxfId="352" priority="129" stopIfTrue="1" operator="containsText" text="AMARILLO">
      <formula>NOT(ISERROR(SEARCH("AMARILLO",R247)))</formula>
    </cfRule>
  </conditionalFormatting>
  <conditionalFormatting sqref="R253:R257">
    <cfRule type="containsText" dxfId="351" priority="124" stopIfTrue="1" operator="containsText" text="AMARILLO">
      <formula>NOT(ISERROR(SEARCH("AMARILLO",R253)))</formula>
    </cfRule>
    <cfRule type="containsText" dxfId="350" priority="125" operator="containsText" text="ROJO">
      <formula>NOT(ISERROR(SEARCH("ROJO",R253)))</formula>
    </cfRule>
    <cfRule type="containsText" dxfId="349" priority="122" operator="containsText" text="VENCIDO">
      <formula>NOT(ISERROR(SEARCH("VENCIDO",R253)))</formula>
    </cfRule>
    <cfRule type="containsText" dxfId="348" priority="123" operator="containsText" text="VERDE">
      <formula>NOT(ISERROR(SEARCH("VERDE",R253)))</formula>
    </cfRule>
  </conditionalFormatting>
  <conditionalFormatting sqref="R296:R301">
    <cfRule type="containsText" dxfId="347" priority="106" operator="containsText" text="VENCIDO">
      <formula>NOT(ISERROR(SEARCH("VENCIDO",R296)))</formula>
    </cfRule>
    <cfRule type="containsText" dxfId="346" priority="108" stopIfTrue="1" operator="containsText" text="AMARILLO">
      <formula>NOT(ISERROR(SEARCH("AMARILLO",R296)))</formula>
    </cfRule>
    <cfRule type="containsText" dxfId="345" priority="109" operator="containsText" text="ROJO">
      <formula>NOT(ISERROR(SEARCH("ROJO",R296)))</formula>
    </cfRule>
    <cfRule type="containsText" dxfId="344" priority="107" operator="containsText" text="VERDE">
      <formula>NOT(ISERROR(SEARCH("VERDE",R296)))</formula>
    </cfRule>
  </conditionalFormatting>
  <conditionalFormatting sqref="R352:R357">
    <cfRule type="containsText" dxfId="343" priority="84" stopIfTrue="1" operator="containsText" text="AMARILLO">
      <formula>NOT(ISERROR(SEARCH("AMARILLO",R352)))</formula>
    </cfRule>
    <cfRule type="containsText" dxfId="342" priority="85" operator="containsText" text="ROJO">
      <formula>NOT(ISERROR(SEARCH("ROJO",R352)))</formula>
    </cfRule>
    <cfRule type="containsText" dxfId="341" priority="82" operator="containsText" text="VENCIDO">
      <formula>NOT(ISERROR(SEARCH("VENCIDO",R352)))</formula>
    </cfRule>
    <cfRule type="containsText" dxfId="340" priority="83" operator="containsText" text="VERDE">
      <formula>NOT(ISERROR(SEARCH("VERDE",R352)))</formula>
    </cfRule>
  </conditionalFormatting>
  <conditionalFormatting sqref="R359:R364">
    <cfRule type="containsText" dxfId="339" priority="78" stopIfTrue="1" operator="containsText" text="AMARILLO">
      <formula>NOT(ISERROR(SEARCH("AMARILLO",R359)))</formula>
    </cfRule>
    <cfRule type="containsText" dxfId="338" priority="77" operator="containsText" text="VERDE">
      <formula>NOT(ISERROR(SEARCH("VERDE",R359)))</formula>
    </cfRule>
    <cfRule type="containsText" dxfId="337" priority="76" operator="containsText" text="VENCIDO">
      <formula>NOT(ISERROR(SEARCH("VENCIDO",R359)))</formula>
    </cfRule>
    <cfRule type="containsText" dxfId="336" priority="79" operator="containsText" text="ROJO">
      <formula>NOT(ISERROR(SEARCH("ROJO",R359)))</formula>
    </cfRule>
  </conditionalFormatting>
  <conditionalFormatting sqref="R366:R372">
    <cfRule type="containsText" dxfId="335" priority="72" operator="containsText" text="VENCIDO">
      <formula>NOT(ISERROR(SEARCH("VENCIDO",R366)))</formula>
    </cfRule>
    <cfRule type="containsText" dxfId="334" priority="74" stopIfTrue="1" operator="containsText" text="AMARILLO">
      <formula>NOT(ISERROR(SEARCH("AMARILLO",R366)))</formula>
    </cfRule>
    <cfRule type="containsText" dxfId="333" priority="73" operator="containsText" text="VERDE">
      <formula>NOT(ISERROR(SEARCH("VERDE",R366)))</formula>
    </cfRule>
    <cfRule type="containsText" dxfId="332"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A00-000000000000}">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topLeftCell="A339" zoomScale="60" zoomScaleNormal="60"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+Octubre!M6</f>
        <v>400</v>
      </c>
      <c r="E6" s="191"/>
      <c r="F6" s="178"/>
      <c r="G6" s="178"/>
      <c r="H6" s="178"/>
      <c r="I6" s="178"/>
      <c r="J6" s="175">
        <f>+F6+G6</f>
        <v>0</v>
      </c>
      <c r="K6" s="168">
        <f>+AO6</f>
        <v>0</v>
      </c>
      <c r="L6" s="164">
        <f>+J6+K6</f>
        <v>0</v>
      </c>
      <c r="M6" s="157">
        <f>+(D6+E6)-(L6)+H6-I6</f>
        <v>400</v>
      </c>
      <c r="N6" s="18"/>
      <c r="O6" s="19"/>
      <c r="P6" s="19"/>
      <c r="Q6" s="20"/>
      <c r="R6" s="21" t="str">
        <f ca="1">IF(Q6=0," ",IFERROR(IF(DATEDIF(TODAY(),Q6,"M")&lt;=5,"ROJO",IF(DATEDIF(TODAY(),Q6,"M")&gt;=12,"VERDE",IF(AND(DATEDIF(TODAY(),Q6,"M")&gt;=6,DATEDIF(TODAY(),Q6,"M")&lt;=11),"AMARILLO"))),S6))</f>
        <v xml:space="preserve"> </v>
      </c>
      <c r="S6" s="21" t="str">
        <f>IF(Q6=0," ",IF(Q6&lt;=$N$5,"VENCIDO","NO VENCIDO"))</f>
        <v xml:space="preserve"> </v>
      </c>
      <c r="T6" s="22"/>
      <c r="U6" s="23"/>
      <c r="V6" s="23"/>
      <c r="W6" s="24"/>
      <c r="X6" s="24"/>
      <c r="Y6" s="147">
        <f>+AT6</f>
        <v>0</v>
      </c>
      <c r="Z6" s="25"/>
      <c r="AA6" s="6"/>
      <c r="AB6" s="146"/>
      <c r="AC6" s="146"/>
      <c r="AD6" s="145">
        <f>+AB6+AC6</f>
        <v>0</v>
      </c>
      <c r="AE6" s="130"/>
      <c r="AF6" s="130"/>
      <c r="AG6" s="130"/>
      <c r="AH6" s="130"/>
      <c r="AI6" s="130"/>
      <c r="AJ6" s="130"/>
      <c r="AK6" s="130"/>
      <c r="AL6" s="130"/>
      <c r="AM6" s="130"/>
      <c r="AN6" s="130"/>
      <c r="AO6" s="123">
        <f>SUM(AD6:AN10)</f>
        <v>0</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0</v>
      </c>
      <c r="N11" s="33">
        <f>SUM(N6:N10)</f>
        <v>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+Octubre!M12</f>
        <v>106</v>
      </c>
      <c r="E12" s="191"/>
      <c r="F12" s="178"/>
      <c r="G12" s="178"/>
      <c r="H12" s="178"/>
      <c r="I12" s="178"/>
      <c r="J12" s="175">
        <f>+F12+G12</f>
        <v>0</v>
      </c>
      <c r="K12" s="168">
        <f>+AO12</f>
        <v>0</v>
      </c>
      <c r="L12" s="164">
        <f>+J12+K12</f>
        <v>0</v>
      </c>
      <c r="M12" s="157">
        <f>+(D12+E12)-(L12)+H12-I12</f>
        <v>106</v>
      </c>
      <c r="N12" s="18"/>
      <c r="O12" s="19"/>
      <c r="P12" s="19"/>
      <c r="Q12" s="20"/>
      <c r="R12" s="21" t="str">
        <f ca="1">IF(Q12=0," ",IFERROR(IF(DATEDIF(TODAY(),Q12,"M")&lt;=5,"ROJO",IF(DATEDIF(TODAY(),Q12,"M")&gt;=12,"VERDE",IF(AND(DATEDIF(TODAY(),Q12,"M")&gt;=6,DATEDIF(TODAY(),Q12,"M")&lt;=11),"AMARILLO"))),S12))</f>
        <v xml:space="preserve"> </v>
      </c>
      <c r="S12" s="21" t="str">
        <f>IF(Q12=0," ",IF(Q12&lt;=$N$5,"VENCIDO","NO VENCIDO"))</f>
        <v xml:space="preserve"> </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0</v>
      </c>
      <c r="N17" s="33">
        <f>SUM(N12:N16)</f>
        <v>0</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+Octubre!M18</f>
        <v>98</v>
      </c>
      <c r="E18" s="191"/>
      <c r="F18" s="178"/>
      <c r="G18" s="178"/>
      <c r="H18" s="178"/>
      <c r="I18" s="178"/>
      <c r="J18" s="175">
        <f>+F18+G18</f>
        <v>0</v>
      </c>
      <c r="K18" s="168">
        <f>+AO18</f>
        <v>0</v>
      </c>
      <c r="L18" s="164">
        <f>+J18+K18</f>
        <v>0</v>
      </c>
      <c r="M18" s="157">
        <f>+(D18+E18)-(L18)+H18-I18</f>
        <v>98</v>
      </c>
      <c r="N18" s="18"/>
      <c r="O18" s="19"/>
      <c r="P18" s="19"/>
      <c r="Q18" s="20"/>
      <c r="R18" s="21" t="str">
        <f ca="1">IF(Q18=0," ",IFERROR(IF(DATEDIF(TODAY(),Q18,"M")&lt;=5,"ROJO",IF(DATEDIF(TODAY(),Q18,"M")&gt;=12,"VERDE",IF(AND(DATEDIF(TODAY(),Q18,"M")&gt;=6,DATEDIF(TODAY(),Q18,"M")&lt;=11),"AMARILLO"))),S18))</f>
        <v xml:space="preserve"> </v>
      </c>
      <c r="S18" s="21" t="str">
        <f>IF(Q18=0," ",IF(Q18&lt;=$N$5,"VENCIDO","NO VENCIDO"))</f>
        <v xml:space="preserve"> </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0</v>
      </c>
      <c r="N23" s="33">
        <f>SUM(N18:N22)</f>
        <v>0</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+Octubre!M24</f>
        <v>430</v>
      </c>
      <c r="E24" s="191"/>
      <c r="F24" s="178"/>
      <c r="G24" s="178"/>
      <c r="H24" s="178"/>
      <c r="I24" s="178"/>
      <c r="J24" s="175">
        <f>+F24+G24</f>
        <v>0</v>
      </c>
      <c r="K24" s="168">
        <f>+AO24</f>
        <v>0</v>
      </c>
      <c r="L24" s="164">
        <f>+J24+K24</f>
        <v>0</v>
      </c>
      <c r="M24" s="157">
        <f>+(D24+E24)-(L24)+H24-I24</f>
        <v>430</v>
      </c>
      <c r="N24" s="18"/>
      <c r="O24" s="19"/>
      <c r="P24" s="19"/>
      <c r="Q24" s="20"/>
      <c r="R24" s="21" t="str">
        <f ca="1">IF(Q24=0," ",IFERROR(IF(DATEDIF(TODAY(),Q24,"M")&lt;=5,"ROJO",IF(DATEDIF(TODAY(),Q24,"M")&gt;=12,"VERDE",IF(AND(DATEDIF(TODAY(),Q24,"M")&gt;=6,DATEDIF(TODAY(),Q24,"M")&lt;=11),"AMARILLO"))),S24))</f>
        <v xml:space="preserve"> </v>
      </c>
      <c r="S24" s="21" t="str">
        <f>IF(Q24=0," ",IF(Q24&lt;=$N$5,"VENCIDO","NO VENCIDO"))</f>
        <v xml:space="preserve"> </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0</v>
      </c>
      <c r="N29" s="33">
        <f>SUM(N24:N28)</f>
        <v>0</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+Octubre!M30</f>
        <v>123</v>
      </c>
      <c r="E30" s="191"/>
      <c r="F30" s="178"/>
      <c r="G30" s="178"/>
      <c r="H30" s="178"/>
      <c r="I30" s="178"/>
      <c r="J30" s="175">
        <f>+F30+G30</f>
        <v>0</v>
      </c>
      <c r="K30" s="168">
        <f>+AO30</f>
        <v>0</v>
      </c>
      <c r="L30" s="164">
        <f>+J30+K30</f>
        <v>0</v>
      </c>
      <c r="M30" s="157">
        <f>+(D30+E30)-(L30)+H30-I30</f>
        <v>123</v>
      </c>
      <c r="N30" s="18"/>
      <c r="O30" s="19"/>
      <c r="P30" s="19"/>
      <c r="Q30" s="20"/>
      <c r="R30" s="21" t="str">
        <f ca="1">IF(Q30=0," ",IFERROR(IF(DATEDIF(TODAY(),Q30,"M")&lt;=5,"ROJO",IF(DATEDIF(TODAY(),Q30,"M")&gt;=12,"VERDE",IF(AND(DATEDIF(TODAY(),Q30,"M")&gt;=6,DATEDIF(TODAY(),Q30,"M")&lt;=11),"AMARILLO"))),S30))</f>
        <v xml:space="preserve"> </v>
      </c>
      <c r="S30" s="21" t="str">
        <f>IF(Q30=0," ",IF(Q30&lt;=$N$5,"VENCIDO","NO VENCIDO"))</f>
        <v xml:space="preserve"> </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0</v>
      </c>
      <c r="N35" s="33">
        <f>SUM(N30:N34)</f>
        <v>0</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+Octubre!M36</f>
        <v>3</v>
      </c>
      <c r="E36" s="191"/>
      <c r="F36" s="178"/>
      <c r="G36" s="178"/>
      <c r="H36" s="178"/>
      <c r="I36" s="178"/>
      <c r="J36" s="175">
        <f>+F36+G36</f>
        <v>0</v>
      </c>
      <c r="K36" s="168">
        <f>+AO36</f>
        <v>0</v>
      </c>
      <c r="L36" s="164">
        <f>+J36+K36</f>
        <v>0</v>
      </c>
      <c r="M36" s="157">
        <f>+(D36+E36)-(L36)+H36-I36</f>
        <v>3</v>
      </c>
      <c r="N36" s="18"/>
      <c r="O36" s="19"/>
      <c r="P36" s="19"/>
      <c r="Q36" s="20"/>
      <c r="R36" s="21" t="str">
        <f ca="1">IF(Q36=0," ",IFERROR(IF(DATEDIF(TODAY(),Q36,"M")&lt;=5,"ROJO",IF(DATEDIF(TODAY(),Q36,"M")&gt;=12,"VERDE",IF(AND(DATEDIF(TODAY(),Q36,"M")&gt;=6,DATEDIF(TODAY(),Q36,"M")&lt;=11),"AMARILLO"))),S36))</f>
        <v xml:space="preserve"> </v>
      </c>
      <c r="S36" s="21" t="str">
        <f>IF(Q36=0," ",IF(Q36&lt;=$N$5,"VENCIDO","NO VENCIDO"))</f>
        <v xml:space="preserve"> </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0</v>
      </c>
      <c r="N41" s="33">
        <f>SUM(N36:N40)</f>
        <v>0</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+Octubre!M42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+Octubre!M48</f>
        <v>232</v>
      </c>
      <c r="E48" s="191"/>
      <c r="F48" s="178"/>
      <c r="G48" s="178"/>
      <c r="H48" s="178"/>
      <c r="I48" s="178"/>
      <c r="J48" s="175">
        <f>+F48+G48</f>
        <v>0</v>
      </c>
      <c r="K48" s="168">
        <f>+AO48</f>
        <v>0</v>
      </c>
      <c r="L48" s="164">
        <f>+J48+K48</f>
        <v>0</v>
      </c>
      <c r="M48" s="157">
        <f>+(D48+E48)-(L48)+H48-I48</f>
        <v>232</v>
      </c>
      <c r="N48" s="18"/>
      <c r="O48" s="19"/>
      <c r="P48" s="19"/>
      <c r="Q48" s="20"/>
      <c r="R48" s="21" t="str">
        <f ca="1">IF(Q48=0," ",IFERROR(IF(DATEDIF(TODAY(),Q48,"M")&lt;=5,"ROJO",IF(DATEDIF(TODAY(),Q48,"M")&gt;=12,"VERDE",IF(AND(DATEDIF(TODAY(),Q48,"M")&gt;=6,DATEDIF(TODAY(),Q48,"M")&lt;=11),"AMARILLO"))),S48))</f>
        <v xml:space="preserve"> </v>
      </c>
      <c r="S48" s="21" t="str">
        <f>IF(Q48=0," ",IF(Q48&lt;=$N$5,"VENCIDO","NO VENCIDO"))</f>
        <v xml:space="preserve"> </v>
      </c>
      <c r="T48" s="22"/>
      <c r="U48" s="23"/>
      <c r="V48" s="23"/>
      <c r="W48" s="24"/>
      <c r="X48" s="24"/>
      <c r="Y48" s="147">
        <f>+AT48</f>
        <v>0</v>
      </c>
      <c r="Z48" s="25"/>
      <c r="AA48" s="6"/>
      <c r="AB48" s="146"/>
      <c r="AC48" s="146"/>
      <c r="AD48" s="145">
        <f>+AB48+AC48</f>
        <v>0</v>
      </c>
      <c r="AE48" s="146"/>
      <c r="AF48" s="146"/>
      <c r="AG48" s="146"/>
      <c r="AH48" s="146"/>
      <c r="AI48" s="146"/>
      <c r="AJ48" s="146"/>
      <c r="AK48" s="146"/>
      <c r="AL48" s="146"/>
      <c r="AM48" s="146"/>
      <c r="AN48" s="146"/>
      <c r="AO48" s="123">
        <f>SUM(AD48:AN52)</f>
        <v>0</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0</v>
      </c>
      <c r="N53" s="33">
        <f>SUM(N48:N52)</f>
        <v>0</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+Octubre!M54</f>
        <v>2</v>
      </c>
      <c r="E54" s="191"/>
      <c r="F54" s="178"/>
      <c r="G54" s="178"/>
      <c r="H54" s="178"/>
      <c r="I54" s="178"/>
      <c r="J54" s="175">
        <f>+F54+G54</f>
        <v>0</v>
      </c>
      <c r="K54" s="168">
        <f>+AO54</f>
        <v>0</v>
      </c>
      <c r="L54" s="164">
        <f>+J54+K54</f>
        <v>0</v>
      </c>
      <c r="M54" s="157">
        <f>+(D54+E54)-(L54)+H54-I54</f>
        <v>2</v>
      </c>
      <c r="N54" s="18"/>
      <c r="O54" s="19"/>
      <c r="P54" s="19"/>
      <c r="Q54" s="20"/>
      <c r="R54" s="21" t="str">
        <f ca="1">IF(Q54=0," ",IFERROR(IF(DATEDIF(TODAY(),Q54,"M")&lt;=5,"ROJO",IF(DATEDIF(TODAY(),Q54,"M")&gt;=12,"VERDE",IF(AND(DATEDIF(TODAY(),Q54,"M")&gt;=6,DATEDIF(TODAY(),Q54,"M")&lt;=11),"AMARILLO"))),S54))</f>
        <v xml:space="preserve"> </v>
      </c>
      <c r="S54" s="21" t="str">
        <f>IF(Q54=0," ",IF(Q54&lt;=$N$5,"VENCIDO","NO VENCIDO"))</f>
        <v xml:space="preserve"> </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0</v>
      </c>
      <c r="N59" s="33">
        <f>SUM(N54:N58)</f>
        <v>0</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+Octubre!M60</f>
        <v>144</v>
      </c>
      <c r="E60" s="191"/>
      <c r="F60" s="178"/>
      <c r="G60" s="178"/>
      <c r="H60" s="178"/>
      <c r="I60" s="178"/>
      <c r="J60" s="175">
        <f>+F60+G60</f>
        <v>0</v>
      </c>
      <c r="K60" s="168">
        <f>+AO60</f>
        <v>0</v>
      </c>
      <c r="L60" s="164">
        <f>+J60+K60</f>
        <v>0</v>
      </c>
      <c r="M60" s="157">
        <f>+(D60+E60)-(L60)+H60-I60</f>
        <v>144</v>
      </c>
      <c r="N60" s="18"/>
      <c r="O60" s="19"/>
      <c r="P60" s="19"/>
      <c r="Q60" s="20"/>
      <c r="R60" s="21" t="str">
        <f ca="1">IF(Q60=0," ",IFERROR(IF(DATEDIF(TODAY(),Q60,"M")&lt;=5,"ROJO",IF(DATEDIF(TODAY(),Q60,"M")&gt;=12,"VERDE",IF(AND(DATEDIF(TODAY(),Q60,"M")&gt;=6,DATEDIF(TODAY(),Q60,"M")&lt;=11),"AMARILLO"))),S60))</f>
        <v xml:space="preserve"> </v>
      </c>
      <c r="S60" s="21" t="str">
        <f>IF(Q60=0," ",IF(Q60&lt;=$N$5,"VENCIDO","NO VENCIDO"))</f>
        <v xml:space="preserve"> </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0</v>
      </c>
      <c r="N65" s="33">
        <f>SUM(N60:N64)</f>
        <v>0</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+Octubre!M66</f>
        <v>375</v>
      </c>
      <c r="E66" s="191"/>
      <c r="F66" s="178"/>
      <c r="G66" s="178"/>
      <c r="H66" s="178"/>
      <c r="I66" s="178"/>
      <c r="J66" s="175">
        <f>+F66+G66</f>
        <v>0</v>
      </c>
      <c r="K66" s="168">
        <f>+AO66</f>
        <v>0</v>
      </c>
      <c r="L66" s="164">
        <f>+J66+K66</f>
        <v>0</v>
      </c>
      <c r="M66" s="157">
        <f>+(D66+E66)-(L66)+H66-I66</f>
        <v>375</v>
      </c>
      <c r="N66" s="18"/>
      <c r="O66" s="19"/>
      <c r="P66" s="19"/>
      <c r="Q66" s="20"/>
      <c r="R66" s="21" t="str">
        <f ca="1">IF(Q66=0," ",IFERROR(IF(DATEDIF(TODAY(),Q66,"M")&lt;=5,"ROJO",IF(DATEDIF(TODAY(),Q66,"M")&gt;=12,"VERDE",IF(AND(DATEDIF(TODAY(),Q66,"M")&gt;=6,DATEDIF(TODAY(),Q66,"M")&lt;=11),"AMARILLO"))),S66))</f>
        <v xml:space="preserve"> </v>
      </c>
      <c r="S66" s="21" t="str">
        <f>IF(Q66=0," ",IF(Q66&lt;=$N$5,"VENCIDO","NO VENCIDO"))</f>
        <v xml:space="preserve"> </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0</v>
      </c>
      <c r="N71" s="33">
        <f>SUM(N66:N70)</f>
        <v>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+Octubre!M72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+Octubre!M78</f>
        <v>135</v>
      </c>
      <c r="E78" s="191"/>
      <c r="F78" s="178"/>
      <c r="G78" s="178"/>
      <c r="H78" s="178"/>
      <c r="I78" s="178"/>
      <c r="J78" s="175">
        <f>+F78+G78</f>
        <v>0</v>
      </c>
      <c r="K78" s="168">
        <f>+AO78</f>
        <v>0</v>
      </c>
      <c r="L78" s="164">
        <f>+J78+K78</f>
        <v>0</v>
      </c>
      <c r="M78" s="157">
        <f>+(D78+E78)-(L78)+H78-I78</f>
        <v>135</v>
      </c>
      <c r="N78" s="18"/>
      <c r="O78" s="19"/>
      <c r="P78" s="19"/>
      <c r="Q78" s="20"/>
      <c r="R78" s="21" t="str">
        <f ca="1">IF(Q78=0," ",IFERROR(IF(DATEDIF(TODAY(),Q78,"M")&lt;=5,"ROJO",IF(DATEDIF(TODAY(),Q78,"M")&gt;=12,"VERDE",IF(AND(DATEDIF(TODAY(),Q78,"M")&gt;=6,DATEDIF(TODAY(),Q78,"M")&lt;=11),"AMARILLO"))),S78))</f>
        <v xml:space="preserve"> </v>
      </c>
      <c r="S78" s="21" t="str">
        <f>IF(Q78=0," ",IF(Q78&lt;=$N$5,"VENCIDO","NO VENCIDO"))</f>
        <v xml:space="preserve"> </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0</v>
      </c>
      <c r="N83" s="33">
        <f>SUM(N78:N82)</f>
        <v>0</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+Octubre!M84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+Octubre!M90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+Octubre!M96</f>
        <v>178</v>
      </c>
      <c r="E96" s="191"/>
      <c r="F96" s="178"/>
      <c r="G96" s="178"/>
      <c r="H96" s="178"/>
      <c r="I96" s="178"/>
      <c r="J96" s="175">
        <f>+F96+G96</f>
        <v>0</v>
      </c>
      <c r="K96" s="168">
        <f>+AO96</f>
        <v>0</v>
      </c>
      <c r="L96" s="164">
        <f>+J96+K96</f>
        <v>0</v>
      </c>
      <c r="M96" s="157">
        <f>+(D96+E96)-(L96)+H96-I96</f>
        <v>178</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0</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+Octubre!M102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+Octubre!M108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+Octubre!M114</f>
        <v>180</v>
      </c>
      <c r="E114" s="191"/>
      <c r="F114" s="178"/>
      <c r="G114" s="178"/>
      <c r="H114" s="178"/>
      <c r="I114" s="178"/>
      <c r="J114" s="175">
        <f>+F114+G114</f>
        <v>0</v>
      </c>
      <c r="K114" s="168">
        <f>+AO114</f>
        <v>0</v>
      </c>
      <c r="L114" s="164">
        <f>+J114+K114</f>
        <v>0</v>
      </c>
      <c r="M114" s="157">
        <f>+(D114+E114)-(L114)+H114-I114</f>
        <v>180</v>
      </c>
      <c r="N114" s="18"/>
      <c r="O114" s="19"/>
      <c r="P114" s="19"/>
      <c r="Q114" s="20"/>
      <c r="R114" s="21" t="str">
        <f ca="1">IF(Q114=0," ",IFERROR(IF(DATEDIF(TODAY(),Q114,"M")&lt;=5,"ROJO",IF(DATEDIF(TODAY(),Q114,"M")&gt;=12,"VERDE",IF(AND(DATEDIF(TODAY(),Q114,"M")&gt;=6,DATEDIF(TODAY(),Q114,"M")&lt;=11),"AMARILLO"))),S114))</f>
        <v xml:space="preserve"> </v>
      </c>
      <c r="S114" s="21" t="str">
        <f>IF(Q114=0," ",IF(Q114&lt;=$N$5,"VENCIDO","NO VENCIDO"))</f>
        <v xml:space="preserve"> </v>
      </c>
      <c r="T114" s="22"/>
      <c r="U114" s="23"/>
      <c r="V114" s="23"/>
      <c r="W114" s="24"/>
      <c r="X114" s="24"/>
      <c r="Y114" s="147">
        <f>+AT114</f>
        <v>0</v>
      </c>
      <c r="Z114" s="25"/>
      <c r="AA114" s="6"/>
      <c r="AB114" s="146"/>
      <c r="AC114" s="146"/>
      <c r="AD114" s="145">
        <f>+AB114+AC114</f>
        <v>0</v>
      </c>
      <c r="AE114" s="146"/>
      <c r="AF114" s="146"/>
      <c r="AG114" s="146"/>
      <c r="AH114" s="146"/>
      <c r="AI114" s="146"/>
      <c r="AJ114" s="146"/>
      <c r="AK114" s="146"/>
      <c r="AL114" s="146"/>
      <c r="AM114" s="146"/>
      <c r="AN114" s="146"/>
      <c r="AO114" s="123">
        <f>SUM(AD114:AN118)</f>
        <v>0</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0</v>
      </c>
      <c r="N119" s="33">
        <f>SUM(N114:N118)</f>
        <v>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+Octubre!M120</f>
        <v>117</v>
      </c>
      <c r="E120" s="191"/>
      <c r="F120" s="178"/>
      <c r="G120" s="178"/>
      <c r="H120" s="178"/>
      <c r="I120" s="178"/>
      <c r="J120" s="175">
        <f>+F120+G120</f>
        <v>0</v>
      </c>
      <c r="K120" s="168">
        <f>+AO120</f>
        <v>0</v>
      </c>
      <c r="L120" s="164">
        <f>+J120+K120</f>
        <v>0</v>
      </c>
      <c r="M120" s="157">
        <f>+(D120+E120)-(L120)+H120-I120</f>
        <v>117</v>
      </c>
      <c r="N120" s="18"/>
      <c r="O120" s="19"/>
      <c r="P120" s="19"/>
      <c r="Q120" s="20"/>
      <c r="R120" s="21" t="str">
        <f ca="1">IF(Q120=0," ",IFERROR(IF(DATEDIF(TODAY(),Q120,"M")&lt;=5,"ROJO",IF(DATEDIF(TODAY(),Q120,"M")&gt;=12,"VERDE",IF(AND(DATEDIF(TODAY(),Q120,"M")&gt;=6,DATEDIF(TODAY(),Q120,"M")&lt;=11),"AMARILLO"))),S120))</f>
        <v xml:space="preserve"> </v>
      </c>
      <c r="S120" s="21" t="str">
        <f>IF(Q120=0," ",IF(Q120&lt;=$N$5,"VENCIDO","NO VENCIDO"))</f>
        <v xml:space="preserve"> </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0</v>
      </c>
      <c r="N125" s="33">
        <f>SUM(N120:N124)</f>
        <v>0</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+Octubre!M126</f>
        <v>92</v>
      </c>
      <c r="E126" s="191"/>
      <c r="F126" s="178"/>
      <c r="G126" s="178"/>
      <c r="H126" s="178"/>
      <c r="I126" s="178"/>
      <c r="J126" s="175">
        <f>+F126+G126</f>
        <v>0</v>
      </c>
      <c r="K126" s="168">
        <f>+AO126</f>
        <v>0</v>
      </c>
      <c r="L126" s="164">
        <f>+J126+K126</f>
        <v>0</v>
      </c>
      <c r="M126" s="157">
        <f>+(D126+E126)-(L126)+H126-I126</f>
        <v>92</v>
      </c>
      <c r="N126" s="18"/>
      <c r="O126" s="19"/>
      <c r="P126" s="19"/>
      <c r="Q126" s="20"/>
      <c r="R126" s="21" t="str">
        <f ca="1">IF(Q126=0," ",IFERROR(IF(DATEDIF(TODAY(),Q126,"M")&lt;=5,"ROJO",IF(DATEDIF(TODAY(),Q126,"M")&gt;=12,"VERDE",IF(AND(DATEDIF(TODAY(),Q126,"M")&gt;=6,DATEDIF(TODAY(),Q126,"M")&lt;=11),"AMARILLO"))),S126))</f>
        <v xml:space="preserve"> </v>
      </c>
      <c r="S126" s="21" t="str">
        <f>IF(Q126=0," ",IF(Q126&lt;=$N$5,"VENCIDO","NO VENCIDO"))</f>
        <v xml:space="preserve"> </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0</v>
      </c>
      <c r="N131" s="33">
        <f>SUM(N126:N130)</f>
        <v>0</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+Octubre!M132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+Octubre!M138</f>
        <v>180</v>
      </c>
      <c r="E138" s="191"/>
      <c r="F138" s="178"/>
      <c r="G138" s="178"/>
      <c r="H138" s="178"/>
      <c r="I138" s="178"/>
      <c r="J138" s="175">
        <f>+F138+G138</f>
        <v>0</v>
      </c>
      <c r="K138" s="168">
        <f>+AO138</f>
        <v>0</v>
      </c>
      <c r="L138" s="164">
        <f>+J138+K138</f>
        <v>0</v>
      </c>
      <c r="M138" s="157">
        <f>+(D138+E138)-(L138)+H138-I138</f>
        <v>180</v>
      </c>
      <c r="N138" s="18"/>
      <c r="O138" s="19"/>
      <c r="P138" s="19"/>
      <c r="Q138" s="20"/>
      <c r="R138" s="21" t="str">
        <f ca="1">IF(Q138=0," ",IFERROR(IF(DATEDIF(TODAY(),Q138,"M")&lt;=5,"ROJO",IF(DATEDIF(TODAY(),Q138,"M")&gt;=12,"VERDE",IF(AND(DATEDIF(TODAY(),Q138,"M")&gt;=6,DATEDIF(TODAY(),Q138,"M")&lt;=11),"AMARILLO"))),S138))</f>
        <v xml:space="preserve"> </v>
      </c>
      <c r="S138" s="21" t="str">
        <f>IF(Q138=0," ",IF(Q138&lt;=$N$5,"VENCIDO","NO VENCIDO"))</f>
        <v xml:space="preserve"> </v>
      </c>
      <c r="T138" s="22"/>
      <c r="U138" s="23"/>
      <c r="V138" s="23"/>
      <c r="W138" s="24"/>
      <c r="X138" s="24"/>
      <c r="Y138" s="147">
        <f>+AT138</f>
        <v>0</v>
      </c>
      <c r="Z138" s="25"/>
      <c r="AA138" s="6"/>
      <c r="AB138" s="146"/>
      <c r="AC138" s="146"/>
      <c r="AD138" s="145">
        <f>+AB138+AC138</f>
        <v>0</v>
      </c>
      <c r="AE138" s="146"/>
      <c r="AF138" s="146"/>
      <c r="AG138" s="146"/>
      <c r="AH138" s="146"/>
      <c r="AI138" s="146"/>
      <c r="AJ138" s="146"/>
      <c r="AK138" s="146"/>
      <c r="AL138" s="146"/>
      <c r="AM138" s="146"/>
      <c r="AN138" s="146"/>
      <c r="AO138" s="123">
        <f>SUM(AD138:AN142)</f>
        <v>0</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0</v>
      </c>
      <c r="N143" s="33">
        <f>SUM(N138:N142)</f>
        <v>0</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+Octubre!M144</f>
        <v>124</v>
      </c>
      <c r="E144" s="191"/>
      <c r="F144" s="178"/>
      <c r="G144" s="178"/>
      <c r="H144" s="178"/>
      <c r="I144" s="178"/>
      <c r="J144" s="175">
        <f>+F144+G144</f>
        <v>0</v>
      </c>
      <c r="K144" s="168">
        <f>+AO144</f>
        <v>0</v>
      </c>
      <c r="L144" s="164">
        <f>+J144+K144</f>
        <v>0</v>
      </c>
      <c r="M144" s="157">
        <f>+(D144+E144)-(L144)+H144-I144</f>
        <v>124</v>
      </c>
      <c r="N144" s="18"/>
      <c r="O144" s="19"/>
      <c r="P144" s="19"/>
      <c r="Q144" s="20"/>
      <c r="R144" s="21" t="str">
        <f ca="1">IF(Q144=0," ",IFERROR(IF(DATEDIF(TODAY(),Q144,"M")&lt;=5,"ROJO",IF(DATEDIF(TODAY(),Q144,"M")&gt;=12,"VERDE",IF(AND(DATEDIF(TODAY(),Q144,"M")&gt;=6,DATEDIF(TODAY(),Q144,"M")&lt;=11),"AMARILLO"))),S144))</f>
        <v xml:space="preserve"> </v>
      </c>
      <c r="S144" s="21" t="str">
        <f>IF(Q144=0," ",IF(Q144&lt;=$N$5,"VENCIDO","NO VENCIDO"))</f>
        <v xml:space="preserve"> </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0</v>
      </c>
      <c r="N149" s="33">
        <f>SUM(N144:N148)</f>
        <v>0</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+Octubre!M150</f>
        <v>0</v>
      </c>
      <c r="E150" s="194"/>
      <c r="F150" s="178"/>
      <c r="G150" s="178"/>
      <c r="H150" s="178"/>
      <c r="I150" s="178"/>
      <c r="J150" s="175">
        <f>+F150+G150</f>
        <v>0</v>
      </c>
      <c r="K150" s="168">
        <f>+AO150</f>
        <v>0</v>
      </c>
      <c r="L150" s="164">
        <f>+J150+K150</f>
        <v>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+Octubre!D156</f>
        <v>90</v>
      </c>
      <c r="E156" s="194"/>
      <c r="F156" s="178"/>
      <c r="G156" s="178"/>
      <c r="H156" s="178"/>
      <c r="I156" s="178"/>
      <c r="J156" s="175">
        <f>+F156+G156</f>
        <v>0</v>
      </c>
      <c r="K156" s="168">
        <f>+AO156</f>
        <v>0</v>
      </c>
      <c r="L156" s="164">
        <f>+J156+K156</f>
        <v>0</v>
      </c>
      <c r="M156" s="157">
        <f>+(D156+E156)-(L156)+H156-I156</f>
        <v>90</v>
      </c>
      <c r="N156" s="18"/>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0</v>
      </c>
      <c r="N161" s="33">
        <f>SUM(N156:N160)</f>
        <v>0</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+Octubre!D162</f>
        <v>60</v>
      </c>
      <c r="E162" s="191"/>
      <c r="F162" s="178"/>
      <c r="G162" s="178"/>
      <c r="H162" s="178"/>
      <c r="I162" s="178"/>
      <c r="J162" s="175">
        <f>+F162+G162</f>
        <v>0</v>
      </c>
      <c r="K162" s="168">
        <f>+AO162</f>
        <v>0</v>
      </c>
      <c r="L162" s="164">
        <f>+J162+K162</f>
        <v>0</v>
      </c>
      <c r="M162" s="157">
        <f>+(D162+E162)-(L162)+H162-I162</f>
        <v>60</v>
      </c>
      <c r="N162" s="18"/>
      <c r="O162" s="19"/>
      <c r="P162" s="19"/>
      <c r="Q162" s="20"/>
      <c r="R162" s="21" t="str">
        <f ca="1">IF(Q162=0," ",IFERROR(IF(DATEDIF(TODAY(),Q162,"M")&lt;=5,"ROJO",IF(DATEDIF(TODAY(),Q162,"M")&gt;=12,"VERDE",IF(AND(DATEDIF(TODAY(),Q162,"M")&gt;=6,DATEDIF(TODAY(),Q162,"M")&lt;=11),"AMARILLO"))),S162))</f>
        <v xml:space="preserve"> </v>
      </c>
      <c r="S162" s="21" t="str">
        <f>IF(Q162=0," ",IF(Q162&lt;=$N$5,"VENCIDO","NO VENCIDO"))</f>
        <v xml:space="preserve"> </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0</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+Octubre!D168</f>
        <v>215</v>
      </c>
      <c r="E168" s="191"/>
      <c r="F168" s="178"/>
      <c r="G168" s="178"/>
      <c r="H168" s="178"/>
      <c r="I168" s="178"/>
      <c r="J168" s="175">
        <f>+F168+G168</f>
        <v>0</v>
      </c>
      <c r="K168" s="168">
        <f>+AO168</f>
        <v>0</v>
      </c>
      <c r="L168" s="164">
        <f>+J168+K168</f>
        <v>0</v>
      </c>
      <c r="M168" s="157">
        <f>+(D168+E168)-(L168)+H168-I168</f>
        <v>215</v>
      </c>
      <c r="N168" s="18"/>
      <c r="O168" s="19"/>
      <c r="P168" s="19"/>
      <c r="Q168" s="20"/>
      <c r="R168" s="21" t="str">
        <f ca="1">IF(Q168=0," ",IFERROR(IF(DATEDIF(TODAY(),Q168,"M")&lt;=5,"ROJO",IF(DATEDIF(TODAY(),Q168,"M")&gt;=12,"VERDE",IF(AND(DATEDIF(TODAY(),Q168,"M")&gt;=6,DATEDIF(TODAY(),Q168,"M")&lt;=11),"AMARILLO"))),S168))</f>
        <v xml:space="preserve"> </v>
      </c>
      <c r="S168" s="21" t="str">
        <f>IF(Q168=0," ",IF(Q168&lt;=$N$5,"VENCIDO","NO VENCIDO"))</f>
        <v xml:space="preserve"> </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0</v>
      </c>
      <c r="N173" s="33">
        <f>SUM(N168:N172)</f>
        <v>0</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+Octubre!D174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+Octubre!D180</f>
        <v>6</v>
      </c>
      <c r="E180" s="191"/>
      <c r="F180" s="178"/>
      <c r="G180" s="178"/>
      <c r="H180" s="178"/>
      <c r="I180" s="178"/>
      <c r="J180" s="175">
        <f>+F180+G180</f>
        <v>0</v>
      </c>
      <c r="K180" s="168">
        <f>+AO180</f>
        <v>0</v>
      </c>
      <c r="L180" s="164">
        <f>+J180+K180</f>
        <v>0</v>
      </c>
      <c r="M180" s="157">
        <f>+(D180+E180)-(L180)+H180-I180</f>
        <v>6</v>
      </c>
      <c r="N180" s="18"/>
      <c r="O180" s="19"/>
      <c r="P180" s="19"/>
      <c r="Q180" s="20"/>
      <c r="R180" s="21" t="str">
        <f ca="1">IF(Q180=0," ",IFERROR(IF(DATEDIF(TODAY(),Q180,"M")&lt;=5,"ROJO",IF(DATEDIF(TODAY(),Q180,"M")&gt;=12,"VERDE",IF(AND(DATEDIF(TODAY(),Q180,"M")&gt;=6,DATEDIF(TODAY(),Q180,"M")&lt;=11),"AMARILLO"))),S180))</f>
        <v xml:space="preserve"> </v>
      </c>
      <c r="S180" s="21" t="str">
        <f>IF(Q180=0," ",IF(Q180&lt;=$N$5,"VENCIDO","NO VENCIDO"))</f>
        <v xml:space="preserve"> </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0</v>
      </c>
      <c r="N185" s="33">
        <f>SUM(N180:N184)</f>
        <v>0</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+Octubre!D186</f>
        <v>8</v>
      </c>
      <c r="E186" s="191"/>
      <c r="F186" s="178"/>
      <c r="G186" s="178"/>
      <c r="H186" s="178"/>
      <c r="I186" s="178"/>
      <c r="J186" s="175">
        <f>+F186+G186</f>
        <v>0</v>
      </c>
      <c r="K186" s="168">
        <f>+AO186</f>
        <v>0</v>
      </c>
      <c r="L186" s="164">
        <f>+J186+K186</f>
        <v>0</v>
      </c>
      <c r="M186" s="157">
        <f>+(D186+E186)-(L186)+H186-I186</f>
        <v>8</v>
      </c>
      <c r="N186" s="18"/>
      <c r="O186" s="19"/>
      <c r="P186" s="19"/>
      <c r="Q186" s="20"/>
      <c r="R186" s="21" t="str">
        <f ca="1">IF(Q186=0," ",IFERROR(IF(DATEDIF(TODAY(),Q186,"M")&lt;=5,"ROJO",IF(DATEDIF(TODAY(),Q186,"M")&gt;=12,"VERDE",IF(AND(DATEDIF(TODAY(),Q186,"M")&gt;=6,DATEDIF(TODAY(),Q186,"M")&lt;=11),"AMARILLO"))),S186))</f>
        <v xml:space="preserve"> </v>
      </c>
      <c r="S186" s="21" t="str">
        <f>IF(Q186=0," ",IF(Q186&lt;=$N$5,"VENCIDO","NO VENCIDO"))</f>
        <v xml:space="preserve"> </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0</v>
      </c>
      <c r="N191" s="33">
        <f>SUM(N186:N190)</f>
        <v>0</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+Octubre!D192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+Octubre!D198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+Octubre!D204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+Octubre!D210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+Octubre!D216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+Octubre!M223</f>
        <v>400</v>
      </c>
      <c r="E223" s="191"/>
      <c r="F223" s="178"/>
      <c r="G223" s="178"/>
      <c r="H223" s="178"/>
      <c r="I223" s="178"/>
      <c r="J223" s="175">
        <f>+F223+G223</f>
        <v>0</v>
      </c>
      <c r="K223" s="168">
        <f>+AO223</f>
        <v>0</v>
      </c>
      <c r="L223" s="164">
        <f>+J223+K223</f>
        <v>0</v>
      </c>
      <c r="M223" s="157">
        <f>+(D223+E223)-(L223)+H223-I223</f>
        <v>400</v>
      </c>
      <c r="N223" s="18"/>
      <c r="O223" s="19"/>
      <c r="P223" s="19"/>
      <c r="Q223" s="20"/>
      <c r="R223" s="21" t="str">
        <f ca="1">IF(Q223=0," ",IFERROR(IF(DATEDIF(TODAY(),Q223,"M")&lt;=5,"ROJO",IF(DATEDIF(TODAY(),Q223,"M")&gt;=12,"VERDE",IF(AND(DATEDIF(TODAY(),Q223,"M")&gt;=6,DATEDIF(TODAY(),Q223,"M")&lt;=11),"AMARILLO"))),S223))</f>
        <v xml:space="preserve"> </v>
      </c>
      <c r="S223" s="21" t="str">
        <f>IF(Q223=0," ",IF(Q223&lt;=$N$5,"VENCIDO","NO VENCIDO"))</f>
        <v xml:space="preserve"> </v>
      </c>
      <c r="T223" s="22"/>
      <c r="U223" s="23"/>
      <c r="V223" s="23"/>
      <c r="W223" s="24"/>
      <c r="X223" s="24"/>
      <c r="Y223" s="147">
        <f>+AT223</f>
        <v>0</v>
      </c>
      <c r="Z223" s="25"/>
      <c r="AA223" s="6"/>
      <c r="AB223" s="146"/>
      <c r="AC223" s="146"/>
      <c r="AD223" s="145">
        <f>+AB223+AC223</f>
        <v>0</v>
      </c>
      <c r="AE223" s="130"/>
      <c r="AF223" s="130"/>
      <c r="AG223" s="130"/>
      <c r="AH223" s="130"/>
      <c r="AI223" s="130"/>
      <c r="AJ223" s="130"/>
      <c r="AK223" s="130"/>
      <c r="AL223" s="130"/>
      <c r="AM223" s="130"/>
      <c r="AN223" s="130"/>
      <c r="AO223" s="123">
        <f>SUM(AD223:AN227)</f>
        <v>0</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0</v>
      </c>
      <c r="N228" s="33">
        <f>SUM(N223:N227)</f>
        <v>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+Octubre!M229</f>
        <v>135</v>
      </c>
      <c r="E229" s="191"/>
      <c r="F229" s="178"/>
      <c r="G229" s="178"/>
      <c r="H229" s="178"/>
      <c r="I229" s="178"/>
      <c r="J229" s="175">
        <f>+F229+G229</f>
        <v>0</v>
      </c>
      <c r="K229" s="168">
        <f>+AO229</f>
        <v>0</v>
      </c>
      <c r="L229" s="164">
        <f>+J229+K229</f>
        <v>0</v>
      </c>
      <c r="M229" s="157">
        <f>+(D229+E229)-(L229)+H229-I229</f>
        <v>135</v>
      </c>
      <c r="N229" s="18"/>
      <c r="O229" s="19"/>
      <c r="P229" s="19"/>
      <c r="Q229" s="20"/>
      <c r="R229" s="21" t="str">
        <f ca="1">IF(Q229=0," ",IFERROR(IF(DATEDIF(TODAY(),Q229,"M")&lt;=5,"ROJO",IF(DATEDIF(TODAY(),Q229,"M")&gt;=12,"VERDE",IF(AND(DATEDIF(TODAY(),Q229,"M")&gt;=6,DATEDIF(TODAY(),Q229,"M")&lt;=11),"AMARILLO"))),S229))</f>
        <v xml:space="preserve"> </v>
      </c>
      <c r="S229" s="21" t="str">
        <f>IF(Q229=0," ",IF(Q229&lt;=$N$5,"VENCIDO","NO VENCIDO"))</f>
        <v xml:space="preserve"> </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0</v>
      </c>
      <c r="N234" s="33">
        <f>SUM(N229:N233)</f>
        <v>0</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+Octubre!M235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+Octubre!M241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+Octubre!M247</f>
        <v>178</v>
      </c>
      <c r="E247" s="191"/>
      <c r="F247" s="178"/>
      <c r="G247" s="178"/>
      <c r="H247" s="178"/>
      <c r="I247" s="178"/>
      <c r="J247" s="175">
        <f>+F247+G247</f>
        <v>0</v>
      </c>
      <c r="K247" s="168">
        <f>+AO247</f>
        <v>0</v>
      </c>
      <c r="L247" s="164">
        <f>+J247+K247</f>
        <v>0</v>
      </c>
      <c r="M247" s="157">
        <f>+(D247+E247)-(L247)+H247-I247</f>
        <v>178</v>
      </c>
      <c r="N247" s="18"/>
      <c r="O247" s="19"/>
      <c r="P247" s="19"/>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0</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+Octubre!M253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+Octubre!M259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+Octubre!M265</f>
        <v>480</v>
      </c>
      <c r="E265" s="191"/>
      <c r="F265" s="178"/>
      <c r="G265" s="178"/>
      <c r="H265" s="178"/>
      <c r="I265" s="178"/>
      <c r="J265" s="175">
        <f>+F265+G265</f>
        <v>0</v>
      </c>
      <c r="K265" s="168">
        <f>+AO265</f>
        <v>0</v>
      </c>
      <c r="L265" s="164">
        <f>+J265+K265</f>
        <v>0</v>
      </c>
      <c r="M265" s="157">
        <f>+(D265+E265)-(L265)+H265-I265</f>
        <v>480</v>
      </c>
      <c r="N265" s="18"/>
      <c r="O265" s="19"/>
      <c r="P265" s="19"/>
      <c r="Q265" s="20"/>
      <c r="R265" s="21" t="str">
        <f ca="1">IF(Q265=0," ",IFERROR(IF(DATEDIF(TODAY(),Q265,"M")&lt;=5,"ROJO",IF(DATEDIF(TODAY(),Q265,"M")&gt;=12,"VERDE",IF(AND(DATEDIF(TODAY(),Q265,"M")&gt;=6,DATEDIF(TODAY(),Q265,"M")&lt;=11),"AMARILLO"))),S265))</f>
        <v xml:space="preserve"> </v>
      </c>
      <c r="S265" s="21" t="str">
        <f>IF(Q265=0," ",IF(Q265&lt;=$N$5,"VENCIDO","NO VENCIDO"))</f>
        <v xml:space="preserve"> </v>
      </c>
      <c r="T265" s="22"/>
      <c r="U265" s="23"/>
      <c r="V265" s="23"/>
      <c r="W265" s="24"/>
      <c r="X265" s="24"/>
      <c r="Y265" s="147">
        <f>+AT265</f>
        <v>0</v>
      </c>
      <c r="Z265" s="25"/>
      <c r="AA265" s="6"/>
      <c r="AB265" s="146"/>
      <c r="AC265" s="146"/>
      <c r="AD265" s="145">
        <f>+AB265+AC265</f>
        <v>0</v>
      </c>
      <c r="AE265" s="146"/>
      <c r="AF265" s="146"/>
      <c r="AG265" s="146"/>
      <c r="AH265" s="146"/>
      <c r="AI265" s="146"/>
      <c r="AJ265" s="146"/>
      <c r="AK265" s="146"/>
      <c r="AL265" s="146"/>
      <c r="AM265" s="146"/>
      <c r="AN265" s="146"/>
      <c r="AO265" s="123">
        <f>SUM(AD265:AN269)</f>
        <v>0</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0</v>
      </c>
      <c r="N270" s="33">
        <f>SUM(N265:N269)</f>
        <v>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+Octubre!M271</f>
        <v>92</v>
      </c>
      <c r="E271" s="191"/>
      <c r="F271" s="178"/>
      <c r="G271" s="178"/>
      <c r="H271" s="178"/>
      <c r="I271" s="178"/>
      <c r="J271" s="175">
        <f>+F271+G271</f>
        <v>0</v>
      </c>
      <c r="K271" s="168">
        <f>+AO271</f>
        <v>0</v>
      </c>
      <c r="L271" s="164">
        <f>+J271+K271</f>
        <v>0</v>
      </c>
      <c r="M271" s="157">
        <f>+(D271+E271)-(L271)+H271-I271</f>
        <v>92</v>
      </c>
      <c r="N271" s="18"/>
      <c r="O271" s="19"/>
      <c r="P271" s="19"/>
      <c r="Q271" s="20"/>
      <c r="R271" s="21" t="str">
        <f ca="1">IF(Q271=0," ",IFERROR(IF(DATEDIF(TODAY(),Q271,"M")&lt;=5,"ROJO",IF(DATEDIF(TODAY(),Q271,"M")&gt;=12,"VERDE",IF(AND(DATEDIF(TODAY(),Q271,"M")&gt;=6,DATEDIF(TODAY(),Q271,"M")&lt;=11),"AMARILLO"))),S271))</f>
        <v xml:space="preserve"> </v>
      </c>
      <c r="S271" s="21" t="str">
        <f>IF(Q271=0," ",IF(Q271&lt;=$N$5,"VENCIDO","NO VENCIDO"))</f>
        <v xml:space="preserve"> </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0</v>
      </c>
      <c r="N276" s="33">
        <f>SUM(N271:N275)</f>
        <v>0</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+Octubre!M277</f>
        <v>63</v>
      </c>
      <c r="E277" s="191"/>
      <c r="F277" s="178"/>
      <c r="G277" s="178"/>
      <c r="H277" s="178"/>
      <c r="I277" s="178"/>
      <c r="J277" s="175">
        <f>+F277+G277</f>
        <v>0</v>
      </c>
      <c r="K277" s="168">
        <f>+AO277</f>
        <v>0</v>
      </c>
      <c r="L277" s="164">
        <f>+J277+K277</f>
        <v>0</v>
      </c>
      <c r="M277" s="157">
        <f>+(D277+E277)-(L277)+H277-I277</f>
        <v>63</v>
      </c>
      <c r="N277" s="18"/>
      <c r="O277" s="19"/>
      <c r="P277" s="19"/>
      <c r="Q277" s="20"/>
      <c r="R277" s="21" t="str">
        <f ca="1">IF(Q277=0," ",IFERROR(IF(DATEDIF(TODAY(),Q277,"M")&lt;=5,"ROJO",IF(DATEDIF(TODAY(),Q277,"M")&gt;=12,"VERDE",IF(AND(DATEDIF(TODAY(),Q277,"M")&gt;=6,DATEDIF(TODAY(),Q277,"M")&lt;=11),"AMARILLO"))),S277))</f>
        <v xml:space="preserve"> </v>
      </c>
      <c r="S277" s="21" t="str">
        <f>IF(Q277=0," ",IF(Q277&lt;=$N$5,"VENCIDO","NO VENCIDO"))</f>
        <v xml:space="preserve"> </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0</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+Octubre!M283</f>
        <v>8</v>
      </c>
      <c r="E283" s="191"/>
      <c r="F283" s="178"/>
      <c r="G283" s="178"/>
      <c r="H283" s="178"/>
      <c r="I283" s="178"/>
      <c r="J283" s="175">
        <f>+F283+G283</f>
        <v>0</v>
      </c>
      <c r="K283" s="168">
        <f>+AO283</f>
        <v>0</v>
      </c>
      <c r="L283" s="164">
        <f>+J283+K283</f>
        <v>0</v>
      </c>
      <c r="M283" s="157">
        <f>+(D283+E283)-(L283)+H283-I283</f>
        <v>8</v>
      </c>
      <c r="N283" s="18"/>
      <c r="O283" s="19"/>
      <c r="P283" s="19"/>
      <c r="Q283" s="20"/>
      <c r="R283" s="21" t="str">
        <f ca="1">IF(Q283=0," ",IFERROR(IF(DATEDIF(TODAY(),Q283,"M")&lt;=5,"ROJO",IF(DATEDIF(TODAY(),Q283,"M")&gt;=12,"VERDE",IF(AND(DATEDIF(TODAY(),Q283,"M")&gt;=6,DATEDIF(TODAY(),Q283,"M")&lt;=11),"AMARILLO"))),S283))</f>
        <v xml:space="preserve"> </v>
      </c>
      <c r="S283" s="21" t="str">
        <f>IF(Q283=0," ",IF(Q283&lt;=$N$5,"VENCIDO","NO VENCIDO"))</f>
        <v xml:space="preserve"> </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0</v>
      </c>
      <c r="N288" s="33">
        <f>SUM(N283:N287)</f>
        <v>0</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+Octubre!M289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+Octubre!M296</f>
        <v>1412</v>
      </c>
      <c r="E296" s="191"/>
      <c r="F296" s="178"/>
      <c r="G296" s="178"/>
      <c r="H296" s="178"/>
      <c r="I296" s="178"/>
      <c r="J296" s="175">
        <f>+F296+G296</f>
        <v>0</v>
      </c>
      <c r="K296" s="168">
        <f>+AO296</f>
        <v>0</v>
      </c>
      <c r="L296" s="164">
        <f>+J296+K296</f>
        <v>0</v>
      </c>
      <c r="M296" s="157">
        <f>+(D296+E296)-L296+H296-I296</f>
        <v>1412</v>
      </c>
      <c r="N296" s="18"/>
      <c r="O296" s="19"/>
      <c r="P296" s="19"/>
      <c r="Q296" s="20"/>
      <c r="R296" s="21" t="str">
        <f ca="1">IF(Q296=0," ",IFERROR(IF(DATEDIF(TODAY(),Q296,"M")&lt;=5,"ROJO",IF(DATEDIF(TODAY(),Q296,"M")&gt;=12,"VERDE",IF(AND(DATEDIF(TODAY(),Q296,"M")&gt;=6,DATEDIF(TODAY(),Q296,"M")&lt;=11),"AMARILLO"))),S296))</f>
        <v xml:space="preserve"> </v>
      </c>
      <c r="S296" s="21" t="str">
        <f t="shared" ref="S296:S301" si="0">IF(Q296=0," ",IF(Q296&lt;=$N$5,"VENCIDO","NO VENCIDO"))</f>
        <v xml:space="preserve"> </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0</v>
      </c>
      <c r="N302" s="33">
        <f>SUM(N296:N301)</f>
        <v>0</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+Octubre!M303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+Octubre!M310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+Octubre!M317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+Octubre!M324</f>
        <v>710</v>
      </c>
      <c r="E324" s="191"/>
      <c r="F324" s="178"/>
      <c r="G324" s="178"/>
      <c r="H324" s="178"/>
      <c r="I324" s="178"/>
      <c r="J324" s="175">
        <f>+F324+G324</f>
        <v>0</v>
      </c>
      <c r="K324" s="168">
        <f>+AO324</f>
        <v>0</v>
      </c>
      <c r="L324" s="164">
        <f>+J324+K324</f>
        <v>0</v>
      </c>
      <c r="M324" s="157">
        <f>+(D324+E324)-L324+H324-I324</f>
        <v>710</v>
      </c>
      <c r="N324" s="18"/>
      <c r="O324" s="19"/>
      <c r="P324" s="19"/>
      <c r="Q324" s="20"/>
      <c r="R324" s="21" t="str">
        <f ca="1">IF(Q324=0," ",IFERROR(IF(DATEDIF(TODAY(),Q324,"M")&lt;=5,"ROJO",IF(DATEDIF(TODAY(),Q324,"M")&gt;=12,"VERDE",IF(AND(DATEDIF(TODAY(),Q324,"M")&gt;=6,DATEDIF(TODAY(),Q324,"M")&lt;=11),"AMARILLO"))),S324))</f>
        <v xml:space="preserve"> </v>
      </c>
      <c r="S324" s="21" t="str">
        <f>IF(Q324=0," ",IF(Q324&lt;=$N$5,"VENCIDO","NO VENCIDO"))</f>
        <v xml:space="preserve"> </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0</v>
      </c>
      <c r="N330" s="33">
        <f>SUM(N324:N329)</f>
        <v>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+Octubre!M331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+Octubre!M338</f>
        <v>2980</v>
      </c>
      <c r="E338" s="191"/>
      <c r="F338" s="178"/>
      <c r="G338" s="178"/>
      <c r="H338" s="178"/>
      <c r="I338" s="178"/>
      <c r="J338" s="175">
        <f>+F338+G338</f>
        <v>0</v>
      </c>
      <c r="K338" s="168">
        <f>+AO338</f>
        <v>0</v>
      </c>
      <c r="L338" s="164">
        <f>+J338+K338</f>
        <v>0</v>
      </c>
      <c r="M338" s="157">
        <f>+(D338+E338)-L338+H338-I338</f>
        <v>2980</v>
      </c>
      <c r="N338" s="18"/>
      <c r="O338" s="19"/>
      <c r="P338" s="19"/>
      <c r="Q338" s="20"/>
      <c r="R338" s="21" t="str">
        <f ca="1">IF(Q338=0," ",IFERROR(IF(DATEDIF(TODAY(),Q338,"M")&lt;=5,"ROJO",IF(DATEDIF(TODAY(),Q338,"M")&gt;=12,"VERDE",IF(AND(DATEDIF(TODAY(),Q338,"M")&gt;=6,DATEDIF(TODAY(),Q338,"M")&lt;=11),"AMARILLO"))),S338))</f>
        <v xml:space="preserve"> </v>
      </c>
      <c r="S338" s="21" t="str">
        <f>IF(Q338=0," ",IF(Q338&lt;=$N$5,"VENCIDO","NO VENCIDO"))</f>
        <v xml:space="preserve"> </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0</v>
      </c>
      <c r="N344" s="33">
        <f>SUM(N338:N343)</f>
        <v>0</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+Octubre!M345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+Octubre!M352</f>
        <v>2107</v>
      </c>
      <c r="E352" s="191"/>
      <c r="F352" s="178"/>
      <c r="G352" s="178"/>
      <c r="H352" s="178"/>
      <c r="I352" s="178"/>
      <c r="J352" s="175">
        <f>+F352+G352</f>
        <v>0</v>
      </c>
      <c r="K352" s="168">
        <f>+AO352</f>
        <v>0</v>
      </c>
      <c r="L352" s="164">
        <f>+J352+K352</f>
        <v>0</v>
      </c>
      <c r="M352" s="157">
        <f>+(D352+E352)-L352+H352-I352</f>
        <v>2107</v>
      </c>
      <c r="N352" s="18"/>
      <c r="O352" s="19"/>
      <c r="P352" s="19"/>
      <c r="Q352" s="20"/>
      <c r="R352" s="21" t="str">
        <f ca="1">IF(Q352=0," ",IFERROR(IF(DATEDIF(TODAY(),Q352,"M")&lt;=5,"ROJO",IF(DATEDIF(TODAY(),Q352,"M")&gt;=12,"VERDE",IF(AND(DATEDIF(TODAY(),Q352,"M")&gt;=6,DATEDIF(TODAY(),Q352,"M")&lt;=11),"AMARILLO"))),S352))</f>
        <v xml:space="preserve"> </v>
      </c>
      <c r="S352" s="21" t="str">
        <f>IF(Q352=0," ",IF(Q352&lt;=$N$5,"VENCIDO","NO VENCIDO"))</f>
        <v xml:space="preserve"> </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0</v>
      </c>
      <c r="N358" s="33">
        <f>SUM(N352:N357)</f>
        <v>0</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+Octubre!M359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+Octubre!M366</f>
        <v>226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+Octubre!M367</f>
        <v>557</v>
      </c>
      <c r="E367" s="59"/>
      <c r="F367" s="60"/>
      <c r="G367" s="60"/>
      <c r="H367" s="30"/>
      <c r="I367" s="30"/>
      <c r="J367" s="31">
        <f t="shared" si="3"/>
        <v>0</v>
      </c>
      <c r="K367" s="61">
        <f t="shared" si="4"/>
        <v>0</v>
      </c>
      <c r="L367" s="62">
        <f t="shared" si="5"/>
        <v>0</v>
      </c>
      <c r="M367" s="63">
        <f t="shared" si="6"/>
        <v>557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+Octubre!M368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+Octubre!M369</f>
        <v>36</v>
      </c>
      <c r="E369" s="59"/>
      <c r="F369" s="60"/>
      <c r="G369" s="60"/>
      <c r="H369" s="30"/>
      <c r="I369" s="30"/>
      <c r="J369" s="31">
        <f t="shared" si="3"/>
        <v>0</v>
      </c>
      <c r="K369" s="61">
        <f t="shared" si="4"/>
        <v>0</v>
      </c>
      <c r="L369" s="62">
        <f t="shared" si="5"/>
        <v>0</v>
      </c>
      <c r="M369" s="63">
        <f t="shared" si="6"/>
        <v>36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+Octubre!M370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+Octubre!M371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+Octubre!M372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+Octubre!M378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+Octubre!M379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+Octubre!M380</f>
        <v>54</v>
      </c>
      <c r="E380" s="59"/>
      <c r="F380" s="72"/>
      <c r="G380" s="72"/>
      <c r="H380" s="73"/>
      <c r="I380" s="73"/>
      <c r="J380" s="31">
        <f>SUM(F380,G380)</f>
        <v>0</v>
      </c>
      <c r="K380" s="61">
        <f>+AQ380</f>
        <v>0</v>
      </c>
      <c r="L380" s="62">
        <f>+J380+K380</f>
        <v>0</v>
      </c>
      <c r="M380" s="63">
        <f>+(D380+E380)-(L380)+H380-I380</f>
        <v>54</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fnhW44FBC1Whukb+AVSKLZJruCvgAnVvLKM75a/DQz2HaKWQ0MYlRX2BPNnaCKxpsmsizCiogJeL6IzpYrKKnQ==" saltValue="3/BYrYG84ARrVOdr6suV9Q=="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331" priority="16" stopIfTrue="1" operator="lessThan">
      <formula>0</formula>
    </cfRule>
  </conditionalFormatting>
  <conditionalFormatting sqref="D161">
    <cfRule type="cellIs" dxfId="330" priority="17" stopIfTrue="1" operator="lessThan">
      <formula>0</formula>
    </cfRule>
  </conditionalFormatting>
  <conditionalFormatting sqref="M6:M10">
    <cfRule type="cellIs" dxfId="329" priority="69" stopIfTrue="1" operator="lessThan">
      <formula>0</formula>
    </cfRule>
  </conditionalFormatting>
  <conditionalFormatting sqref="M11">
    <cfRule type="containsText" dxfId="328" priority="225" operator="containsText" text="Falso">
      <formula>NOT(ISERROR(SEARCH("Falso",M11)))</formula>
    </cfRule>
  </conditionalFormatting>
  <conditionalFormatting sqref="M12:M16">
    <cfRule type="cellIs" dxfId="327" priority="67" stopIfTrue="1" operator="lessThan">
      <formula>0</formula>
    </cfRule>
  </conditionalFormatting>
  <conditionalFormatting sqref="M17">
    <cfRule type="containsText" dxfId="326" priority="224" operator="containsText" text="Falso">
      <formula>NOT(ISERROR(SEARCH("Falso",M17)))</formula>
    </cfRule>
  </conditionalFormatting>
  <conditionalFormatting sqref="M18:M22">
    <cfRule type="cellIs" dxfId="325" priority="66" stopIfTrue="1" operator="lessThan">
      <formula>0</formula>
    </cfRule>
  </conditionalFormatting>
  <conditionalFormatting sqref="M23">
    <cfRule type="containsText" dxfId="324" priority="215" operator="containsText" text="Falso">
      <formula>NOT(ISERROR(SEARCH("Falso",M23)))</formula>
    </cfRule>
  </conditionalFormatting>
  <conditionalFormatting sqref="M24:M28">
    <cfRule type="cellIs" dxfId="323" priority="65" stopIfTrue="1" operator="lessThan">
      <formula>0</formula>
    </cfRule>
  </conditionalFormatting>
  <conditionalFormatting sqref="M29">
    <cfRule type="containsText" dxfId="322" priority="214" operator="containsText" text="Falso">
      <formula>NOT(ISERROR(SEARCH("Falso",M29)))</formula>
    </cfRule>
  </conditionalFormatting>
  <conditionalFormatting sqref="M30:M34">
    <cfRule type="cellIs" dxfId="321" priority="64" stopIfTrue="1" operator="lessThan">
      <formula>0</formula>
    </cfRule>
  </conditionalFormatting>
  <conditionalFormatting sqref="M35">
    <cfRule type="containsText" dxfId="320" priority="205" operator="containsText" text="Falso">
      <formula>NOT(ISERROR(SEARCH("Falso",M35)))</formula>
    </cfRule>
  </conditionalFormatting>
  <conditionalFormatting sqref="M36:M40">
    <cfRule type="cellIs" dxfId="319" priority="63" stopIfTrue="1" operator="lessThan">
      <formula>0</formula>
    </cfRule>
  </conditionalFormatting>
  <conditionalFormatting sqref="M41">
    <cfRule type="containsText" dxfId="318" priority="204" operator="containsText" text="Falso">
      <formula>NOT(ISERROR(SEARCH("Falso",M41)))</formula>
    </cfRule>
  </conditionalFormatting>
  <conditionalFormatting sqref="M42:M46">
    <cfRule type="cellIs" dxfId="317" priority="62" stopIfTrue="1" operator="lessThan">
      <formula>0</formula>
    </cfRule>
  </conditionalFormatting>
  <conditionalFormatting sqref="M47">
    <cfRule type="containsText" dxfId="316" priority="195" operator="containsText" text="Falso">
      <formula>NOT(ISERROR(SEARCH("Falso",M47)))</formula>
    </cfRule>
  </conditionalFormatting>
  <conditionalFormatting sqref="M48:M52">
    <cfRule type="cellIs" dxfId="315" priority="61" stopIfTrue="1" operator="lessThan">
      <formula>0</formula>
    </cfRule>
  </conditionalFormatting>
  <conditionalFormatting sqref="M54:M58">
    <cfRule type="cellIs" dxfId="314" priority="60" stopIfTrue="1" operator="lessThan">
      <formula>0</formula>
    </cfRule>
  </conditionalFormatting>
  <conditionalFormatting sqref="M60:M64">
    <cfRule type="cellIs" dxfId="313" priority="59" stopIfTrue="1" operator="lessThan">
      <formula>0</formula>
    </cfRule>
  </conditionalFormatting>
  <conditionalFormatting sqref="M66:M70">
    <cfRule type="cellIs" dxfId="312" priority="58" stopIfTrue="1" operator="lessThan">
      <formula>0</formula>
    </cfRule>
  </conditionalFormatting>
  <conditionalFormatting sqref="M72:M76">
    <cfRule type="cellIs" dxfId="311" priority="57" stopIfTrue="1" operator="lessThan">
      <formula>0</formula>
    </cfRule>
  </conditionalFormatting>
  <conditionalFormatting sqref="M78:M82">
    <cfRule type="cellIs" dxfId="310" priority="56" stopIfTrue="1" operator="lessThan">
      <formula>0</formula>
    </cfRule>
  </conditionalFormatting>
  <conditionalFormatting sqref="M84:M88">
    <cfRule type="cellIs" dxfId="309" priority="55" stopIfTrue="1" operator="lessThan">
      <formula>0</formula>
    </cfRule>
  </conditionalFormatting>
  <conditionalFormatting sqref="M90:M94">
    <cfRule type="cellIs" dxfId="308" priority="54" stopIfTrue="1" operator="lessThan">
      <formula>0</formula>
    </cfRule>
  </conditionalFormatting>
  <conditionalFormatting sqref="M96:M100">
    <cfRule type="cellIs" dxfId="307" priority="53" stopIfTrue="1" operator="lessThan">
      <formula>0</formula>
    </cfRule>
  </conditionalFormatting>
  <conditionalFormatting sqref="M102:M106">
    <cfRule type="cellIs" dxfId="306" priority="52" stopIfTrue="1" operator="lessThan">
      <formula>0</formula>
    </cfRule>
  </conditionalFormatting>
  <conditionalFormatting sqref="M107">
    <cfRule type="containsText" dxfId="305" priority="180" operator="containsText" text="Falso">
      <formula>NOT(ISERROR(SEARCH("Falso",M107)))</formula>
    </cfRule>
  </conditionalFormatting>
  <conditionalFormatting sqref="M108:M112">
    <cfRule type="cellIs" dxfId="304" priority="51" stopIfTrue="1" operator="lessThan">
      <formula>0</formula>
    </cfRule>
  </conditionalFormatting>
  <conditionalFormatting sqref="M114:M118">
    <cfRule type="cellIs" dxfId="303" priority="50" stopIfTrue="1" operator="lessThan">
      <formula>0</formula>
    </cfRule>
  </conditionalFormatting>
  <conditionalFormatting sqref="M120:M124">
    <cfRule type="cellIs" dxfId="302" priority="49" stopIfTrue="1" operator="lessThan">
      <formula>0</formula>
    </cfRule>
  </conditionalFormatting>
  <conditionalFormatting sqref="M126:M130">
    <cfRule type="cellIs" dxfId="301" priority="48" stopIfTrue="1" operator="lessThan">
      <formula>0</formula>
    </cfRule>
  </conditionalFormatting>
  <conditionalFormatting sqref="M132:M136">
    <cfRule type="cellIs" dxfId="300" priority="47" stopIfTrue="1" operator="lessThan">
      <formula>0</formula>
    </cfRule>
  </conditionalFormatting>
  <conditionalFormatting sqref="M138:M142">
    <cfRule type="cellIs" dxfId="299" priority="46" stopIfTrue="1" operator="lessThan">
      <formula>0</formula>
    </cfRule>
  </conditionalFormatting>
  <conditionalFormatting sqref="M144:M148">
    <cfRule type="cellIs" dxfId="298" priority="45" stopIfTrue="1" operator="lessThan">
      <formula>0</formula>
    </cfRule>
  </conditionalFormatting>
  <conditionalFormatting sqref="M150:M154">
    <cfRule type="cellIs" dxfId="297" priority="44" stopIfTrue="1" operator="lessThan">
      <formula>0</formula>
    </cfRule>
  </conditionalFormatting>
  <conditionalFormatting sqref="M155">
    <cfRule type="containsText" dxfId="296" priority="70" operator="containsText" text="Falso">
      <formula>NOT(ISERROR(SEARCH("Falso",M155)))</formula>
    </cfRule>
  </conditionalFormatting>
  <conditionalFormatting sqref="M156:M160">
    <cfRule type="cellIs" dxfId="295" priority="43" stopIfTrue="1" operator="lessThan">
      <formula>0</formula>
    </cfRule>
  </conditionalFormatting>
  <conditionalFormatting sqref="M161">
    <cfRule type="containsText" dxfId="294" priority="71" operator="containsText" text="Falso">
      <formula>NOT(ISERROR(SEARCH("Falso",M161)))</formula>
    </cfRule>
  </conditionalFormatting>
  <conditionalFormatting sqref="M162:M166">
    <cfRule type="cellIs" dxfId="293" priority="42" stopIfTrue="1" operator="lessThan">
      <formula>0</formula>
    </cfRule>
  </conditionalFormatting>
  <conditionalFormatting sqref="M167">
    <cfRule type="containsText" dxfId="292" priority="167" operator="containsText" text="Falso">
      <formula>NOT(ISERROR(SEARCH("Falso",M167)))</formula>
    </cfRule>
  </conditionalFormatting>
  <conditionalFormatting sqref="M168:M172">
    <cfRule type="cellIs" dxfId="291" priority="41" stopIfTrue="1" operator="lessThan">
      <formula>0</formula>
    </cfRule>
  </conditionalFormatting>
  <conditionalFormatting sqref="M173">
    <cfRule type="containsText" dxfId="290" priority="162" operator="containsText" text="Falso">
      <formula>NOT(ISERROR(SEARCH("Falso",M173)))</formula>
    </cfRule>
  </conditionalFormatting>
  <conditionalFormatting sqref="M174:M178">
    <cfRule type="cellIs" dxfId="289" priority="40" stopIfTrue="1" operator="lessThan">
      <formula>0</formula>
    </cfRule>
  </conditionalFormatting>
  <conditionalFormatting sqref="M179">
    <cfRule type="containsText" dxfId="288" priority="157" operator="containsText" text="Falso">
      <formula>NOT(ISERROR(SEARCH("Falso",M179)))</formula>
    </cfRule>
  </conditionalFormatting>
  <conditionalFormatting sqref="M180:M184">
    <cfRule type="cellIs" dxfId="287" priority="39" stopIfTrue="1" operator="lessThan">
      <formula>0</formula>
    </cfRule>
  </conditionalFormatting>
  <conditionalFormatting sqref="M185">
    <cfRule type="containsText" dxfId="286" priority="152" operator="containsText" text="Falso">
      <formula>NOT(ISERROR(SEARCH("Falso",M185)))</formula>
    </cfRule>
  </conditionalFormatting>
  <conditionalFormatting sqref="M186:M190">
    <cfRule type="cellIs" dxfId="285" priority="38" stopIfTrue="1" operator="lessThan">
      <formula>0</formula>
    </cfRule>
  </conditionalFormatting>
  <conditionalFormatting sqref="M192:M196">
    <cfRule type="cellIs" dxfId="284" priority="37" stopIfTrue="1" operator="lessThan">
      <formula>0</formula>
    </cfRule>
  </conditionalFormatting>
  <conditionalFormatting sqref="M198:M202">
    <cfRule type="cellIs" dxfId="283" priority="36" stopIfTrue="1" operator="lessThan">
      <formula>0</formula>
    </cfRule>
  </conditionalFormatting>
  <conditionalFormatting sqref="M204:M208">
    <cfRule type="cellIs" dxfId="282" priority="35" stopIfTrue="1" operator="lessThan">
      <formula>0</formula>
    </cfRule>
  </conditionalFormatting>
  <conditionalFormatting sqref="M210:M214">
    <cfRule type="cellIs" dxfId="281" priority="34" stopIfTrue="1" operator="lessThan">
      <formula>0</formula>
    </cfRule>
  </conditionalFormatting>
  <conditionalFormatting sqref="M216:M220">
    <cfRule type="cellIs" dxfId="280" priority="33" stopIfTrue="1" operator="lessThan">
      <formula>0</formula>
    </cfRule>
  </conditionalFormatting>
  <conditionalFormatting sqref="M223:M227">
    <cfRule type="cellIs" dxfId="279" priority="32" stopIfTrue="1" operator="lessThan">
      <formula>0</formula>
    </cfRule>
  </conditionalFormatting>
  <conditionalFormatting sqref="M228">
    <cfRule type="containsText" dxfId="278" priority="141" operator="containsText" text="Falso">
      <formula>NOT(ISERROR(SEARCH("Falso",M228)))</formula>
    </cfRule>
  </conditionalFormatting>
  <conditionalFormatting sqref="M229:M233">
    <cfRule type="cellIs" dxfId="277" priority="31" stopIfTrue="1" operator="lessThan">
      <formula>0</formula>
    </cfRule>
  </conditionalFormatting>
  <conditionalFormatting sqref="M235:M239">
    <cfRule type="cellIs" dxfId="276" priority="30" stopIfTrue="1" operator="lessThan">
      <formula>0</formula>
    </cfRule>
  </conditionalFormatting>
  <conditionalFormatting sqref="M241:M245">
    <cfRule type="cellIs" dxfId="275" priority="29" stopIfTrue="1" operator="lessThan">
      <formula>0</formula>
    </cfRule>
  </conditionalFormatting>
  <conditionalFormatting sqref="M247:M251">
    <cfRule type="cellIs" dxfId="274" priority="28" stopIfTrue="1" operator="lessThan">
      <formula>0</formula>
    </cfRule>
  </conditionalFormatting>
  <conditionalFormatting sqref="M252">
    <cfRule type="containsText" dxfId="273" priority="131" operator="containsText" text="Falso">
      <formula>NOT(ISERROR(SEARCH("Falso",M252)))</formula>
    </cfRule>
  </conditionalFormatting>
  <conditionalFormatting sqref="M253:M257">
    <cfRule type="cellIs" dxfId="272" priority="27" stopIfTrue="1" operator="lessThan">
      <formula>0</formula>
    </cfRule>
  </conditionalFormatting>
  <conditionalFormatting sqref="M258">
    <cfRule type="containsText" dxfId="271" priority="126" operator="containsText" text="Falso">
      <formula>NOT(ISERROR(SEARCH("Falso",M258)))</formula>
    </cfRule>
  </conditionalFormatting>
  <conditionalFormatting sqref="M259:M263">
    <cfRule type="cellIs" dxfId="270" priority="26" stopIfTrue="1" operator="lessThan">
      <formula>0</formula>
    </cfRule>
  </conditionalFormatting>
  <conditionalFormatting sqref="M265:M269">
    <cfRule type="cellIs" dxfId="269" priority="25" stopIfTrue="1" operator="lessThan">
      <formula>0</formula>
    </cfRule>
  </conditionalFormatting>
  <conditionalFormatting sqref="M271:M275">
    <cfRule type="cellIs" dxfId="268" priority="24" stopIfTrue="1" operator="lessThan">
      <formula>0</formula>
    </cfRule>
  </conditionalFormatting>
  <conditionalFormatting sqref="M277:M281">
    <cfRule type="cellIs" dxfId="267" priority="23" stopIfTrue="1" operator="lessThan">
      <formula>0</formula>
    </cfRule>
  </conditionalFormatting>
  <conditionalFormatting sqref="M283:M287">
    <cfRule type="cellIs" dxfId="266" priority="22" stopIfTrue="1" operator="lessThan">
      <formula>0</formula>
    </cfRule>
  </conditionalFormatting>
  <conditionalFormatting sqref="M289:M293">
    <cfRule type="cellIs" dxfId="265" priority="21" stopIfTrue="1" operator="lessThan">
      <formula>0</formula>
    </cfRule>
  </conditionalFormatting>
  <conditionalFormatting sqref="M296:M301">
    <cfRule type="cellIs" dxfId="264" priority="15" stopIfTrue="1" operator="lessThan">
      <formula>0</formula>
    </cfRule>
  </conditionalFormatting>
  <conditionalFormatting sqref="M302">
    <cfRule type="containsText" dxfId="263" priority="14" operator="containsText" text="Falso">
      <formula>NOT(ISERROR(SEARCH("Falso",M302)))</formula>
    </cfRule>
  </conditionalFormatting>
  <conditionalFormatting sqref="M303:M308">
    <cfRule type="cellIs" dxfId="262" priority="9" stopIfTrue="1" operator="lessThan">
      <formula>0</formula>
    </cfRule>
  </conditionalFormatting>
  <conditionalFormatting sqref="M310:M315">
    <cfRule type="cellIs" dxfId="261" priority="8" stopIfTrue="1" operator="lessThan">
      <formula>0</formula>
    </cfRule>
  </conditionalFormatting>
  <conditionalFormatting sqref="M317:M322">
    <cfRule type="cellIs" dxfId="260" priority="7" stopIfTrue="1" operator="lessThan">
      <formula>0</formula>
    </cfRule>
  </conditionalFormatting>
  <conditionalFormatting sqref="M324:M329">
    <cfRule type="cellIs" dxfId="259" priority="6" stopIfTrue="1" operator="lessThan">
      <formula>0</formula>
    </cfRule>
  </conditionalFormatting>
  <conditionalFormatting sqref="M331:M336">
    <cfRule type="cellIs" dxfId="258" priority="5" stopIfTrue="1" operator="lessThan">
      <formula>0</formula>
    </cfRule>
  </conditionalFormatting>
  <conditionalFormatting sqref="M338:M343">
    <cfRule type="cellIs" dxfId="257" priority="4" stopIfTrue="1" operator="lessThan">
      <formula>0</formula>
    </cfRule>
  </conditionalFormatting>
  <conditionalFormatting sqref="M345:M350">
    <cfRule type="cellIs" dxfId="256" priority="3" stopIfTrue="1" operator="lessThan">
      <formula>0</formula>
    </cfRule>
  </conditionalFormatting>
  <conditionalFormatting sqref="M352:M357">
    <cfRule type="cellIs" dxfId="255" priority="2" stopIfTrue="1" operator="lessThan">
      <formula>0</formula>
    </cfRule>
  </conditionalFormatting>
  <conditionalFormatting sqref="M358">
    <cfRule type="containsText" dxfId="254" priority="10" operator="containsText" text="Falso">
      <formula>NOT(ISERROR(SEARCH("Falso",M358)))</formula>
    </cfRule>
  </conditionalFormatting>
  <conditionalFormatting sqref="M359:M364">
    <cfRule type="cellIs" dxfId="253" priority="1" stopIfTrue="1" operator="lessThan">
      <formula>0</formula>
    </cfRule>
  </conditionalFormatting>
  <conditionalFormatting sqref="M365">
    <cfRule type="containsText" dxfId="252" priority="80" operator="containsText" text="Falso">
      <formula>NOT(ISERROR(SEARCH("Falso",M365)))</formula>
    </cfRule>
  </conditionalFormatting>
  <conditionalFormatting sqref="M366:M372">
    <cfRule type="cellIs" dxfId="251" priority="230" stopIfTrue="1" operator="lessThan">
      <formula>0</formula>
    </cfRule>
  </conditionalFormatting>
  <conditionalFormatting sqref="M378:M380">
    <cfRule type="cellIs" dxfId="250" priority="18" stopIfTrue="1" operator="lessThan">
      <formula>0</formula>
    </cfRule>
  </conditionalFormatting>
  <conditionalFormatting sqref="R6:R10">
    <cfRule type="containsText" dxfId="249" priority="228" stopIfTrue="1" operator="containsText" text="AMARILLO">
      <formula>NOT(ISERROR(SEARCH("AMARILLO",R6)))</formula>
    </cfRule>
    <cfRule type="containsText" dxfId="248" priority="227" operator="containsText" text="VERDE">
      <formula>NOT(ISERROR(SEARCH("VERDE",R6)))</formula>
    </cfRule>
    <cfRule type="containsText" dxfId="247" priority="226" operator="containsText" text="VENCIDO">
      <formula>NOT(ISERROR(SEARCH("VENCIDO",R6)))</formula>
    </cfRule>
    <cfRule type="containsText" dxfId="246" priority="229" operator="containsText" text="ROJO">
      <formula>NOT(ISERROR(SEARCH("ROJO",R6)))</formula>
    </cfRule>
  </conditionalFormatting>
  <conditionalFormatting sqref="R12:R16">
    <cfRule type="containsText" dxfId="245" priority="220" operator="containsText" text="VENCIDO">
      <formula>NOT(ISERROR(SEARCH("VENCIDO",R12)))</formula>
    </cfRule>
    <cfRule type="containsText" dxfId="244" priority="223" operator="containsText" text="ROJO">
      <formula>NOT(ISERROR(SEARCH("ROJO",R12)))</formula>
    </cfRule>
    <cfRule type="containsText" dxfId="243" priority="222" stopIfTrue="1" operator="containsText" text="AMARILLO">
      <formula>NOT(ISERROR(SEARCH("AMARILLO",R12)))</formula>
    </cfRule>
    <cfRule type="containsText" dxfId="242" priority="221" operator="containsText" text="VERDE">
      <formula>NOT(ISERROR(SEARCH("VERDE",R12)))</formula>
    </cfRule>
  </conditionalFormatting>
  <conditionalFormatting sqref="R18:R22">
    <cfRule type="containsText" dxfId="241" priority="218" stopIfTrue="1" operator="containsText" text="AMARILLO">
      <formula>NOT(ISERROR(SEARCH("AMARILLO",R18)))</formula>
    </cfRule>
    <cfRule type="containsText" dxfId="240" priority="217" operator="containsText" text="VERDE">
      <formula>NOT(ISERROR(SEARCH("VERDE",R18)))</formula>
    </cfRule>
    <cfRule type="containsText" dxfId="239" priority="216" operator="containsText" text="VENCIDO">
      <formula>NOT(ISERROR(SEARCH("VENCIDO",R18)))</formula>
    </cfRule>
    <cfRule type="containsText" dxfId="238" priority="219" operator="containsText" text="ROJO">
      <formula>NOT(ISERROR(SEARCH("ROJO",R18)))</formula>
    </cfRule>
  </conditionalFormatting>
  <conditionalFormatting sqref="R24:R28">
    <cfRule type="containsText" dxfId="237" priority="213" operator="containsText" text="ROJO">
      <formula>NOT(ISERROR(SEARCH("ROJO",R24)))</formula>
    </cfRule>
    <cfRule type="containsText" dxfId="236" priority="212" stopIfTrue="1" operator="containsText" text="AMARILLO">
      <formula>NOT(ISERROR(SEARCH("AMARILLO",R24)))</formula>
    </cfRule>
    <cfRule type="containsText" dxfId="235" priority="211" operator="containsText" text="VERDE">
      <formula>NOT(ISERROR(SEARCH("VERDE",R24)))</formula>
    </cfRule>
    <cfRule type="containsText" dxfId="234" priority="210" operator="containsText" text="VENCIDO">
      <formula>NOT(ISERROR(SEARCH("VENCIDO",R24)))</formula>
    </cfRule>
  </conditionalFormatting>
  <conditionalFormatting sqref="R30:R34">
    <cfRule type="containsText" dxfId="233" priority="209" operator="containsText" text="ROJO">
      <formula>NOT(ISERROR(SEARCH("ROJO",R30)))</formula>
    </cfRule>
    <cfRule type="containsText" dxfId="232" priority="208" stopIfTrue="1" operator="containsText" text="AMARILLO">
      <formula>NOT(ISERROR(SEARCH("AMARILLO",R30)))</formula>
    </cfRule>
    <cfRule type="containsText" dxfId="231" priority="207" operator="containsText" text="VERDE">
      <formula>NOT(ISERROR(SEARCH("VERDE",R30)))</formula>
    </cfRule>
    <cfRule type="containsText" dxfId="230" priority="206" operator="containsText" text="VENCIDO">
      <formula>NOT(ISERROR(SEARCH("VENCIDO",R30)))</formula>
    </cfRule>
  </conditionalFormatting>
  <conditionalFormatting sqref="R36:R40">
    <cfRule type="containsText" dxfId="229" priority="203" operator="containsText" text="ROJO">
      <formula>NOT(ISERROR(SEARCH("ROJO",R36)))</formula>
    </cfRule>
    <cfRule type="containsText" dxfId="228" priority="202" stopIfTrue="1" operator="containsText" text="AMARILLO">
      <formula>NOT(ISERROR(SEARCH("AMARILLO",R36)))</formula>
    </cfRule>
    <cfRule type="containsText" dxfId="227" priority="201" operator="containsText" text="VERDE">
      <formula>NOT(ISERROR(SEARCH("VERDE",R36)))</formula>
    </cfRule>
    <cfRule type="containsText" dxfId="226" priority="200" operator="containsText" text="VENCIDO">
      <formula>NOT(ISERROR(SEARCH("VENCIDO",R36)))</formula>
    </cfRule>
  </conditionalFormatting>
  <conditionalFormatting sqref="R42:R46">
    <cfRule type="containsText" dxfId="225" priority="199" operator="containsText" text="ROJO">
      <formula>NOT(ISERROR(SEARCH("ROJO",R42)))</formula>
    </cfRule>
    <cfRule type="containsText" dxfId="224" priority="197" operator="containsText" text="VERDE">
      <formula>NOT(ISERROR(SEARCH("VERDE",R42)))</formula>
    </cfRule>
    <cfRule type="containsText" dxfId="223" priority="196" operator="containsText" text="VENCIDO">
      <formula>NOT(ISERROR(SEARCH("VENCIDO",R42)))</formula>
    </cfRule>
    <cfRule type="containsText" dxfId="222" priority="198" stopIfTrue="1" operator="containsText" text="AMARILLO">
      <formula>NOT(ISERROR(SEARCH("AMARILLO",R42)))</formula>
    </cfRule>
  </conditionalFormatting>
  <conditionalFormatting sqref="R102:R106">
    <cfRule type="containsText" dxfId="221" priority="184" operator="containsText" text="ROJO">
      <formula>NOT(ISERROR(SEARCH("ROJO",R102)))</formula>
    </cfRule>
    <cfRule type="containsText" dxfId="220" priority="183" stopIfTrue="1" operator="containsText" text="AMARILLO">
      <formula>NOT(ISERROR(SEARCH("AMARILLO",R102)))</formula>
    </cfRule>
    <cfRule type="containsText" dxfId="219" priority="182" operator="containsText" text="VERDE">
      <formula>NOT(ISERROR(SEARCH("VERDE",R102)))</formula>
    </cfRule>
    <cfRule type="containsText" dxfId="218" priority="181" operator="containsText" text="VENCIDO">
      <formula>NOT(ISERROR(SEARCH("VENCIDO",R102)))</formula>
    </cfRule>
  </conditionalFormatting>
  <conditionalFormatting sqref="R150:R154">
    <cfRule type="containsText" dxfId="217" priority="177" operator="containsText" text="VERDE">
      <formula>NOT(ISERROR(SEARCH("VERDE",R150)))</formula>
    </cfRule>
    <cfRule type="containsText" dxfId="216" priority="178" stopIfTrue="1" operator="containsText" text="AMARILLO">
      <formula>NOT(ISERROR(SEARCH("AMARILLO",R150)))</formula>
    </cfRule>
    <cfRule type="containsText" dxfId="215" priority="179" operator="containsText" text="ROJO">
      <formula>NOT(ISERROR(SEARCH("ROJO",R150)))</formula>
    </cfRule>
    <cfRule type="containsText" dxfId="214" priority="176" operator="containsText" text="VENCIDO">
      <formula>NOT(ISERROR(SEARCH("VENCIDO",R150)))</formula>
    </cfRule>
  </conditionalFormatting>
  <conditionalFormatting sqref="R156:R160">
    <cfRule type="containsText" dxfId="213" priority="175" operator="containsText" text="ROJO">
      <formula>NOT(ISERROR(SEARCH("ROJO",R156)))</formula>
    </cfRule>
    <cfRule type="containsText" dxfId="212" priority="174" stopIfTrue="1" operator="containsText" text="AMARILLO">
      <formula>NOT(ISERROR(SEARCH("AMARILLO",R156)))</formula>
    </cfRule>
    <cfRule type="containsText" dxfId="211" priority="173" operator="containsText" text="VERDE">
      <formula>NOT(ISERROR(SEARCH("VERDE",R156)))</formula>
    </cfRule>
    <cfRule type="containsText" dxfId="210" priority="172" operator="containsText" text="VENCIDO">
      <formula>NOT(ISERROR(SEARCH("VENCIDO",R156)))</formula>
    </cfRule>
  </conditionalFormatting>
  <conditionalFormatting sqref="R162:R166">
    <cfRule type="containsText" dxfId="209" priority="171" operator="containsText" text="ROJO">
      <formula>NOT(ISERROR(SEARCH("ROJO",R162)))</formula>
    </cfRule>
    <cfRule type="containsText" dxfId="208" priority="170" stopIfTrue="1" operator="containsText" text="AMARILLO">
      <formula>NOT(ISERROR(SEARCH("AMARILLO",R162)))</formula>
    </cfRule>
    <cfRule type="containsText" dxfId="207" priority="168" operator="containsText" text="VENCIDO">
      <formula>NOT(ISERROR(SEARCH("VENCIDO",R162)))</formula>
    </cfRule>
    <cfRule type="containsText" dxfId="206" priority="169" operator="containsText" text="VERDE">
      <formula>NOT(ISERROR(SEARCH("VERDE",R162)))</formula>
    </cfRule>
  </conditionalFormatting>
  <conditionalFormatting sqref="R168:R172">
    <cfRule type="containsText" dxfId="205" priority="166" operator="containsText" text="ROJO">
      <formula>NOT(ISERROR(SEARCH("ROJO",R168)))</formula>
    </cfRule>
    <cfRule type="containsText" dxfId="204" priority="165" stopIfTrue="1" operator="containsText" text="AMARILLO">
      <formula>NOT(ISERROR(SEARCH("AMARILLO",R168)))</formula>
    </cfRule>
    <cfRule type="containsText" dxfId="203" priority="164" operator="containsText" text="VERDE">
      <formula>NOT(ISERROR(SEARCH("VERDE",R168)))</formula>
    </cfRule>
    <cfRule type="containsText" dxfId="202" priority="163" operator="containsText" text="VENCIDO">
      <formula>NOT(ISERROR(SEARCH("VENCIDO",R168)))</formula>
    </cfRule>
  </conditionalFormatting>
  <conditionalFormatting sqref="R174:R178">
    <cfRule type="containsText" dxfId="201" priority="159" operator="containsText" text="VERDE">
      <formula>NOT(ISERROR(SEARCH("VERDE",R174)))</formula>
    </cfRule>
    <cfRule type="containsText" dxfId="200" priority="160" stopIfTrue="1" operator="containsText" text="AMARILLO">
      <formula>NOT(ISERROR(SEARCH("AMARILLO",R174)))</formula>
    </cfRule>
    <cfRule type="containsText" dxfId="199" priority="161" operator="containsText" text="ROJO">
      <formula>NOT(ISERROR(SEARCH("ROJO",R174)))</formula>
    </cfRule>
    <cfRule type="containsText" dxfId="198" priority="158" operator="containsText" text="VENCIDO">
      <formula>NOT(ISERROR(SEARCH("VENCIDO",R174)))</formula>
    </cfRule>
  </conditionalFormatting>
  <conditionalFormatting sqref="R180:R184">
    <cfRule type="containsText" dxfId="197" priority="154" operator="containsText" text="VERDE">
      <formula>NOT(ISERROR(SEARCH("VERDE",R180)))</formula>
    </cfRule>
    <cfRule type="containsText" dxfId="196" priority="153" operator="containsText" text="VENCIDO">
      <formula>NOT(ISERROR(SEARCH("VENCIDO",R180)))</formula>
    </cfRule>
    <cfRule type="containsText" dxfId="195" priority="155" stopIfTrue="1" operator="containsText" text="AMARILLO">
      <formula>NOT(ISERROR(SEARCH("AMARILLO",R180)))</formula>
    </cfRule>
    <cfRule type="containsText" dxfId="194" priority="156" operator="containsText" text="ROJO">
      <formula>NOT(ISERROR(SEARCH("ROJO",R180)))</formula>
    </cfRule>
  </conditionalFormatting>
  <conditionalFormatting sqref="R223:R227">
    <cfRule type="containsText" dxfId="193" priority="140" operator="containsText" text="ROJO">
      <formula>NOT(ISERROR(SEARCH("ROJO",R223)))</formula>
    </cfRule>
    <cfRule type="containsText" dxfId="192" priority="139" stopIfTrue="1" operator="containsText" text="AMARILLO">
      <formula>NOT(ISERROR(SEARCH("AMARILLO",R223)))</formula>
    </cfRule>
    <cfRule type="containsText" dxfId="191" priority="138" operator="containsText" text="VERDE">
      <formula>NOT(ISERROR(SEARCH("VERDE",R223)))</formula>
    </cfRule>
    <cfRule type="containsText" dxfId="190" priority="137" operator="containsText" text="VENCIDO">
      <formula>NOT(ISERROR(SEARCH("VENCIDO",R223)))</formula>
    </cfRule>
  </conditionalFormatting>
  <conditionalFormatting sqref="R247:R251">
    <cfRule type="containsText" dxfId="189" priority="128" operator="containsText" text="VERDE">
      <formula>NOT(ISERROR(SEARCH("VERDE",R247)))</formula>
    </cfRule>
    <cfRule type="containsText" dxfId="188" priority="127" operator="containsText" text="VENCIDO">
      <formula>NOT(ISERROR(SEARCH("VENCIDO",R247)))</formula>
    </cfRule>
    <cfRule type="containsText" dxfId="187" priority="130" operator="containsText" text="ROJO">
      <formula>NOT(ISERROR(SEARCH("ROJO",R247)))</formula>
    </cfRule>
    <cfRule type="containsText" dxfId="186" priority="129" stopIfTrue="1" operator="containsText" text="AMARILLO">
      <formula>NOT(ISERROR(SEARCH("AMARILLO",R247)))</formula>
    </cfRule>
  </conditionalFormatting>
  <conditionalFormatting sqref="R253:R257">
    <cfRule type="containsText" dxfId="185" priority="124" stopIfTrue="1" operator="containsText" text="AMARILLO">
      <formula>NOT(ISERROR(SEARCH("AMARILLO",R253)))</formula>
    </cfRule>
    <cfRule type="containsText" dxfId="184" priority="125" operator="containsText" text="ROJO">
      <formula>NOT(ISERROR(SEARCH("ROJO",R253)))</formula>
    </cfRule>
    <cfRule type="containsText" dxfId="183" priority="122" operator="containsText" text="VENCIDO">
      <formula>NOT(ISERROR(SEARCH("VENCIDO",R253)))</formula>
    </cfRule>
    <cfRule type="containsText" dxfId="182" priority="123" operator="containsText" text="VERDE">
      <formula>NOT(ISERROR(SEARCH("VERDE",R253)))</formula>
    </cfRule>
  </conditionalFormatting>
  <conditionalFormatting sqref="R296:R301">
    <cfRule type="containsText" dxfId="181" priority="106" operator="containsText" text="VENCIDO">
      <formula>NOT(ISERROR(SEARCH("VENCIDO",R296)))</formula>
    </cfRule>
    <cfRule type="containsText" dxfId="180" priority="108" stopIfTrue="1" operator="containsText" text="AMARILLO">
      <formula>NOT(ISERROR(SEARCH("AMARILLO",R296)))</formula>
    </cfRule>
    <cfRule type="containsText" dxfId="179" priority="109" operator="containsText" text="ROJO">
      <formula>NOT(ISERROR(SEARCH("ROJO",R296)))</formula>
    </cfRule>
    <cfRule type="containsText" dxfId="178" priority="107" operator="containsText" text="VERDE">
      <formula>NOT(ISERROR(SEARCH("VERDE",R296)))</formula>
    </cfRule>
  </conditionalFormatting>
  <conditionalFormatting sqref="R352:R357">
    <cfRule type="containsText" dxfId="177" priority="84" stopIfTrue="1" operator="containsText" text="AMARILLO">
      <formula>NOT(ISERROR(SEARCH("AMARILLO",R352)))</formula>
    </cfRule>
    <cfRule type="containsText" dxfId="176" priority="85" operator="containsText" text="ROJO">
      <formula>NOT(ISERROR(SEARCH("ROJO",R352)))</formula>
    </cfRule>
    <cfRule type="containsText" dxfId="175" priority="82" operator="containsText" text="VENCIDO">
      <formula>NOT(ISERROR(SEARCH("VENCIDO",R352)))</formula>
    </cfRule>
    <cfRule type="containsText" dxfId="174" priority="83" operator="containsText" text="VERDE">
      <formula>NOT(ISERROR(SEARCH("VERDE",R352)))</formula>
    </cfRule>
  </conditionalFormatting>
  <conditionalFormatting sqref="R359:R364">
    <cfRule type="containsText" dxfId="173" priority="78" stopIfTrue="1" operator="containsText" text="AMARILLO">
      <formula>NOT(ISERROR(SEARCH("AMARILLO",R359)))</formula>
    </cfRule>
    <cfRule type="containsText" dxfId="172" priority="77" operator="containsText" text="VERDE">
      <formula>NOT(ISERROR(SEARCH("VERDE",R359)))</formula>
    </cfRule>
    <cfRule type="containsText" dxfId="171" priority="76" operator="containsText" text="VENCIDO">
      <formula>NOT(ISERROR(SEARCH("VENCIDO",R359)))</formula>
    </cfRule>
    <cfRule type="containsText" dxfId="170" priority="79" operator="containsText" text="ROJO">
      <formula>NOT(ISERROR(SEARCH("ROJO",R359)))</formula>
    </cfRule>
  </conditionalFormatting>
  <conditionalFormatting sqref="R366:R372">
    <cfRule type="containsText" dxfId="169" priority="72" operator="containsText" text="VENCIDO">
      <formula>NOT(ISERROR(SEARCH("VENCIDO",R366)))</formula>
    </cfRule>
    <cfRule type="containsText" dxfId="168" priority="74" stopIfTrue="1" operator="containsText" text="AMARILLO">
      <formula>NOT(ISERROR(SEARCH("AMARILLO",R366)))</formula>
    </cfRule>
    <cfRule type="containsText" dxfId="167" priority="73" operator="containsText" text="VERDE">
      <formula>NOT(ISERROR(SEARCH("VERDE",R366)))</formula>
    </cfRule>
    <cfRule type="containsText" dxfId="166"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B00-000000000000}">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topLeftCell="A280" zoomScale="60" zoomScaleNormal="60" workbookViewId="0">
      <selection activeCell="M168" sqref="M168:M172"/>
    </sheetView>
  </sheetViews>
  <sheetFormatPr baseColWidth="10" defaultColWidth="10.875" defaultRowHeight="13.5"/>
  <cols>
    <col min="1" max="12" width="10.875" style="1"/>
    <col min="13" max="13" width="16.125" style="1" customWidth="1"/>
    <col min="14" max="16384" width="10.875" style="1"/>
  </cols>
  <sheetData>
    <row r="1" spans="1:43" ht="44.45" customHeight="1">
      <c r="A1" s="2" t="s">
        <v>77</v>
      </c>
      <c r="B1" s="3"/>
      <c r="C1" s="3"/>
      <c r="D1" s="3"/>
      <c r="E1" s="3"/>
      <c r="F1" s="3"/>
      <c r="G1" s="3"/>
      <c r="H1" s="3"/>
      <c r="I1" s="3"/>
      <c r="J1" s="3"/>
      <c r="K1" s="3"/>
      <c r="L1" s="3"/>
      <c r="M1" s="3"/>
      <c r="N1" s="3"/>
      <c r="O1" s="3"/>
      <c r="P1" s="3"/>
      <c r="Q1" s="3"/>
      <c r="R1" s="3"/>
      <c r="S1" s="4"/>
      <c r="T1" s="4"/>
      <c r="U1" s="4"/>
      <c r="V1" s="4"/>
      <c r="W1" s="4"/>
      <c r="X1" s="4"/>
      <c r="Y1" s="4"/>
      <c r="Z1" s="4"/>
      <c r="AA1" s="5"/>
      <c r="AB1" s="6"/>
      <c r="AC1" s="6"/>
      <c r="AD1" s="6"/>
      <c r="AE1" s="6"/>
      <c r="AF1" s="6"/>
      <c r="AG1" s="6"/>
      <c r="AH1" s="6"/>
      <c r="AI1" s="6"/>
      <c r="AJ1" s="6"/>
      <c r="AK1" s="6"/>
      <c r="AL1" s="6"/>
      <c r="AM1" s="6"/>
      <c r="AN1" s="6"/>
      <c r="AO1" s="6"/>
      <c r="AP1" s="7"/>
      <c r="AQ1" s="5"/>
    </row>
    <row r="2" spans="1:43" ht="14.45" customHeight="1">
      <c r="A2" s="150" t="s">
        <v>48</v>
      </c>
      <c r="B2" s="116" t="s">
        <v>78</v>
      </c>
      <c r="C2" s="117"/>
      <c r="D2" s="172" t="s">
        <v>79</v>
      </c>
      <c r="E2" s="150" t="s">
        <v>80</v>
      </c>
      <c r="F2" s="212" t="s">
        <v>81</v>
      </c>
      <c r="G2" s="213"/>
      <c r="H2" s="8" t="s">
        <v>82</v>
      </c>
      <c r="I2" s="9" t="s">
        <v>83</v>
      </c>
      <c r="J2" s="181" t="s">
        <v>84</v>
      </c>
      <c r="K2" s="150" t="s">
        <v>85</v>
      </c>
      <c r="L2" s="172" t="s">
        <v>86</v>
      </c>
      <c r="M2" s="160" t="s">
        <v>87</v>
      </c>
      <c r="N2" s="160" t="s">
        <v>88</v>
      </c>
      <c r="O2" s="160" t="s">
        <v>89</v>
      </c>
      <c r="P2" s="161" t="s">
        <v>90</v>
      </c>
      <c r="Q2" s="160" t="s">
        <v>91</v>
      </c>
      <c r="R2" s="154" t="s">
        <v>92</v>
      </c>
      <c r="S2" s="154" t="s">
        <v>93</v>
      </c>
      <c r="T2" s="153" t="s">
        <v>94</v>
      </c>
      <c r="U2" s="153" t="s">
        <v>90</v>
      </c>
      <c r="V2" s="153" t="s">
        <v>95</v>
      </c>
      <c r="W2" s="153" t="s">
        <v>96</v>
      </c>
      <c r="X2" s="153" t="s">
        <v>97</v>
      </c>
      <c r="Y2" s="150" t="s">
        <v>98</v>
      </c>
      <c r="Z2" s="150" t="s">
        <v>99</v>
      </c>
      <c r="AA2" s="6"/>
      <c r="AB2" s="10" t="s">
        <v>100</v>
      </c>
      <c r="AC2" s="11"/>
      <c r="AD2" s="11"/>
      <c r="AE2" s="11"/>
      <c r="AF2" s="11"/>
      <c r="AG2" s="11"/>
      <c r="AH2" s="11"/>
      <c r="AI2" s="11"/>
      <c r="AJ2" s="11"/>
      <c r="AK2" s="11"/>
      <c r="AL2" s="11"/>
      <c r="AM2" s="11"/>
      <c r="AN2" s="11"/>
      <c r="AO2" s="133" t="s">
        <v>101</v>
      </c>
      <c r="AP2" s="12"/>
      <c r="AQ2" s="5"/>
    </row>
    <row r="3" spans="1:43" ht="16.5">
      <c r="A3" s="151"/>
      <c r="B3" s="118"/>
      <c r="C3" s="119"/>
      <c r="D3" s="173"/>
      <c r="E3" s="151"/>
      <c r="F3" s="172" t="s">
        <v>102</v>
      </c>
      <c r="G3" s="172" t="s">
        <v>103</v>
      </c>
      <c r="H3" s="188" t="s">
        <v>104</v>
      </c>
      <c r="I3" s="184" t="s">
        <v>105</v>
      </c>
      <c r="J3" s="182"/>
      <c r="K3" s="151"/>
      <c r="L3" s="173"/>
      <c r="M3" s="160"/>
      <c r="N3" s="160"/>
      <c r="O3" s="160"/>
      <c r="P3" s="162"/>
      <c r="Q3" s="160"/>
      <c r="R3" s="155"/>
      <c r="S3" s="155"/>
      <c r="T3" s="153"/>
      <c r="U3" s="153"/>
      <c r="V3" s="153"/>
      <c r="W3" s="153"/>
      <c r="X3" s="153"/>
      <c r="Y3" s="151"/>
      <c r="Z3" s="151"/>
      <c r="AA3" s="6"/>
      <c r="AB3" s="137">
        <v>1</v>
      </c>
      <c r="AC3" s="137"/>
      <c r="AD3" s="137"/>
      <c r="AE3" s="14">
        <v>2</v>
      </c>
      <c r="AF3" s="15">
        <v>3</v>
      </c>
      <c r="AG3" s="13">
        <v>4</v>
      </c>
      <c r="AH3" s="15">
        <v>5</v>
      </c>
      <c r="AI3" s="13">
        <v>6</v>
      </c>
      <c r="AJ3" s="15">
        <v>7</v>
      </c>
      <c r="AK3" s="13">
        <v>8</v>
      </c>
      <c r="AL3" s="13">
        <v>9</v>
      </c>
      <c r="AM3" s="13">
        <v>10</v>
      </c>
      <c r="AN3" s="15">
        <v>11</v>
      </c>
      <c r="AO3" s="134"/>
      <c r="AP3" s="16"/>
      <c r="AQ3" s="5"/>
    </row>
    <row r="4" spans="1:43" ht="16.5">
      <c r="A4" s="151"/>
      <c r="B4" s="118"/>
      <c r="C4" s="119"/>
      <c r="D4" s="173"/>
      <c r="E4" s="151"/>
      <c r="F4" s="173"/>
      <c r="G4" s="173"/>
      <c r="H4" s="189"/>
      <c r="I4" s="185"/>
      <c r="J4" s="182"/>
      <c r="K4" s="151"/>
      <c r="L4" s="173"/>
      <c r="M4" s="160"/>
      <c r="N4" s="160"/>
      <c r="O4" s="160"/>
      <c r="P4" s="162"/>
      <c r="Q4" s="160"/>
      <c r="R4" s="155"/>
      <c r="S4" s="155"/>
      <c r="T4" s="153"/>
      <c r="U4" s="153"/>
      <c r="V4" s="153"/>
      <c r="W4" s="153"/>
      <c r="X4" s="153"/>
      <c r="Y4" s="151"/>
      <c r="Z4" s="151"/>
      <c r="AA4" s="6"/>
      <c r="AB4" s="137" t="s">
        <v>49</v>
      </c>
      <c r="AC4" s="137"/>
      <c r="AD4" s="137"/>
      <c r="AE4" s="143" t="s">
        <v>8</v>
      </c>
      <c r="AF4" s="136" t="s">
        <v>12</v>
      </c>
      <c r="AG4" s="137" t="s">
        <v>14</v>
      </c>
      <c r="AH4" s="136" t="s">
        <v>17</v>
      </c>
      <c r="AI4" s="137" t="s">
        <v>25</v>
      </c>
      <c r="AJ4" s="136" t="s">
        <v>106</v>
      </c>
      <c r="AK4" s="137" t="s">
        <v>35</v>
      </c>
      <c r="AL4" s="137" t="s">
        <v>37</v>
      </c>
      <c r="AM4" s="137" t="s">
        <v>40</v>
      </c>
      <c r="AN4" s="136" t="s">
        <v>43</v>
      </c>
      <c r="AO4" s="134"/>
      <c r="AP4" s="17"/>
      <c r="AQ4" s="5"/>
    </row>
    <row r="5" spans="1:43" ht="25.5">
      <c r="A5" s="152"/>
      <c r="B5" s="120"/>
      <c r="C5" s="121"/>
      <c r="D5" s="174"/>
      <c r="E5" s="152"/>
      <c r="F5" s="174"/>
      <c r="G5" s="174"/>
      <c r="H5" s="190"/>
      <c r="I5" s="186"/>
      <c r="J5" s="183"/>
      <c r="K5" s="152"/>
      <c r="L5" s="174"/>
      <c r="M5" s="160"/>
      <c r="N5" s="160"/>
      <c r="O5" s="160"/>
      <c r="P5" s="163"/>
      <c r="Q5" s="160"/>
      <c r="R5" s="156"/>
      <c r="S5" s="156"/>
      <c r="T5" s="153"/>
      <c r="U5" s="153"/>
      <c r="V5" s="153"/>
      <c r="W5" s="153"/>
      <c r="X5" s="153"/>
      <c r="Y5" s="152"/>
      <c r="Z5" s="152"/>
      <c r="AA5" s="6"/>
      <c r="AB5" s="13" t="s">
        <v>107</v>
      </c>
      <c r="AC5" s="13" t="s">
        <v>108</v>
      </c>
      <c r="AD5" s="13" t="s">
        <v>109</v>
      </c>
      <c r="AE5" s="144"/>
      <c r="AF5" s="136"/>
      <c r="AG5" s="137"/>
      <c r="AH5" s="136"/>
      <c r="AI5" s="137"/>
      <c r="AJ5" s="136"/>
      <c r="AK5" s="137"/>
      <c r="AL5" s="137"/>
      <c r="AM5" s="137"/>
      <c r="AN5" s="136"/>
      <c r="AO5" s="135"/>
      <c r="AP5" s="17"/>
      <c r="AQ5" s="5"/>
    </row>
    <row r="6" spans="1:43" ht="16.5">
      <c r="A6" s="209">
        <v>1</v>
      </c>
      <c r="B6" s="108" t="s">
        <v>110</v>
      </c>
      <c r="C6" s="109"/>
      <c r="D6" s="221">
        <f>+Noviembre!M6</f>
        <v>400</v>
      </c>
      <c r="E6" s="191"/>
      <c r="F6" s="178"/>
      <c r="G6" s="178"/>
      <c r="H6" s="178"/>
      <c r="I6" s="178"/>
      <c r="J6" s="175">
        <f>+F6+G6</f>
        <v>0</v>
      </c>
      <c r="K6" s="168">
        <f>+AO6</f>
        <v>0</v>
      </c>
      <c r="L6" s="164">
        <f>+J6+K6</f>
        <v>0</v>
      </c>
      <c r="M6" s="157">
        <f>+(D6+E6)-(L6)+H6-I6</f>
        <v>400</v>
      </c>
      <c r="N6" s="18"/>
      <c r="O6" s="19"/>
      <c r="P6" s="19"/>
      <c r="Q6" s="20"/>
      <c r="R6" s="21" t="str">
        <f ca="1">IF(Q6=0," ",IFERROR(IF(DATEDIF(TODAY(),Q6,"M")&lt;=5,"ROJO",IF(DATEDIF(TODAY(),Q6,"M")&gt;=12,"VERDE",IF(AND(DATEDIF(TODAY(),Q6,"M")&gt;=6,DATEDIF(TODAY(),Q6,"M")&lt;=11),"AMARILLO"))),S6))</f>
        <v xml:space="preserve"> </v>
      </c>
      <c r="S6" s="21" t="str">
        <f>IF(Q6=0," ",IF(Q6&lt;=$N$5,"VENCIDO","NO VENCIDO"))</f>
        <v xml:space="preserve"> </v>
      </c>
      <c r="T6" s="22"/>
      <c r="U6" s="23"/>
      <c r="V6" s="23"/>
      <c r="W6" s="24"/>
      <c r="X6" s="24"/>
      <c r="Y6" s="147">
        <f>+AT6</f>
        <v>0</v>
      </c>
      <c r="Z6" s="25"/>
      <c r="AA6" s="6"/>
      <c r="AB6" s="146"/>
      <c r="AC6" s="146"/>
      <c r="AD6" s="145">
        <f>+AB6+AC6</f>
        <v>0</v>
      </c>
      <c r="AE6" s="130"/>
      <c r="AF6" s="130"/>
      <c r="AG6" s="130"/>
      <c r="AH6" s="130"/>
      <c r="AI6" s="130"/>
      <c r="AJ6" s="130"/>
      <c r="AK6" s="130"/>
      <c r="AL6" s="130"/>
      <c r="AM6" s="130"/>
      <c r="AN6" s="130"/>
      <c r="AO6" s="123">
        <f>SUM(AD6:AN10)</f>
        <v>0</v>
      </c>
      <c r="AP6" s="28"/>
      <c r="AQ6" s="5"/>
    </row>
    <row r="7" spans="1:43" ht="16.5">
      <c r="A7" s="210"/>
      <c r="B7" s="110"/>
      <c r="C7" s="111"/>
      <c r="D7" s="222"/>
      <c r="E7" s="192"/>
      <c r="F7" s="179"/>
      <c r="G7" s="179"/>
      <c r="H7" s="179"/>
      <c r="I7" s="179"/>
      <c r="J7" s="176"/>
      <c r="K7" s="169"/>
      <c r="L7" s="165"/>
      <c r="M7" s="158"/>
      <c r="N7" s="18"/>
      <c r="O7" s="19"/>
      <c r="P7" s="19"/>
      <c r="Q7" s="20"/>
      <c r="R7" s="21" t="str">
        <f ca="1">IF(Q7=0," ",IFERROR(IF(DATEDIF(TODAY(),Q7,"M")&lt;=5,"ROJO",IF(DATEDIF(TODAY(),Q7,"M")&gt;=12,"VERDE",IF(AND(DATEDIF(TODAY(),Q7,"M")&gt;=6,DATEDIF(TODAY(),Q7,"M")&lt;=11),"AMARILLO"))),S7))</f>
        <v xml:space="preserve"> </v>
      </c>
      <c r="S7" s="29" t="str">
        <f>IF(Q7=0," ",IF(Q7&lt;=$N$5,"VENCIDO","NO VENCIDO"))</f>
        <v xml:space="preserve"> </v>
      </c>
      <c r="T7" s="22"/>
      <c r="U7" s="23"/>
      <c r="V7" s="23"/>
      <c r="W7" s="24"/>
      <c r="X7" s="24"/>
      <c r="Y7" s="148"/>
      <c r="Z7" s="25"/>
      <c r="AA7" s="6"/>
      <c r="AB7" s="146"/>
      <c r="AC7" s="146"/>
      <c r="AD7" s="145"/>
      <c r="AE7" s="131"/>
      <c r="AF7" s="131"/>
      <c r="AG7" s="131"/>
      <c r="AH7" s="131"/>
      <c r="AI7" s="131"/>
      <c r="AJ7" s="131"/>
      <c r="AK7" s="131"/>
      <c r="AL7" s="131"/>
      <c r="AM7" s="131"/>
      <c r="AN7" s="131"/>
      <c r="AO7" s="124"/>
      <c r="AP7" s="28"/>
      <c r="AQ7" s="5"/>
    </row>
    <row r="8" spans="1:43" ht="16.5">
      <c r="A8" s="210"/>
      <c r="B8" s="110"/>
      <c r="C8" s="111"/>
      <c r="D8" s="222"/>
      <c r="E8" s="192"/>
      <c r="F8" s="179"/>
      <c r="G8" s="179"/>
      <c r="H8" s="179"/>
      <c r="I8" s="179"/>
      <c r="J8" s="176"/>
      <c r="K8" s="169"/>
      <c r="L8" s="165"/>
      <c r="M8" s="158"/>
      <c r="N8" s="18"/>
      <c r="O8" s="19"/>
      <c r="P8" s="19"/>
      <c r="Q8" s="20"/>
      <c r="R8" s="21" t="str">
        <f ca="1">IF(Q8=0," ",IFERROR(IF(DATEDIF(TODAY(),Q8,"M")&lt;=5,"ROJO",IF(DATEDIF(TODAY(),Q8,"M")&gt;=12,"VERDE",IF(AND(DATEDIF(TODAY(),Q8,"M")&gt;=6,DATEDIF(TODAY(),Q8,"M")&lt;=11),"AMARILLO"))),S8))</f>
        <v xml:space="preserve"> </v>
      </c>
      <c r="S8" s="29" t="str">
        <f>IF(Q8=0," ",IF(Q8&lt;=$N$5,"VENCIDO","NO VENCIDO"))</f>
        <v xml:space="preserve"> </v>
      </c>
      <c r="T8" s="22"/>
      <c r="U8" s="23"/>
      <c r="V8" s="23"/>
      <c r="W8" s="24"/>
      <c r="X8" s="24"/>
      <c r="Y8" s="148"/>
      <c r="Z8" s="25"/>
      <c r="AA8" s="6"/>
      <c r="AB8" s="146"/>
      <c r="AC8" s="146"/>
      <c r="AD8" s="145"/>
      <c r="AE8" s="131"/>
      <c r="AF8" s="131"/>
      <c r="AG8" s="131"/>
      <c r="AH8" s="131"/>
      <c r="AI8" s="131"/>
      <c r="AJ8" s="131"/>
      <c r="AK8" s="131"/>
      <c r="AL8" s="131"/>
      <c r="AM8" s="131"/>
      <c r="AN8" s="131"/>
      <c r="AO8" s="124"/>
      <c r="AP8" s="28"/>
      <c r="AQ8" s="5"/>
    </row>
    <row r="9" spans="1:43" ht="16.5">
      <c r="A9" s="210"/>
      <c r="B9" s="110"/>
      <c r="C9" s="111"/>
      <c r="D9" s="222"/>
      <c r="E9" s="192"/>
      <c r="F9" s="179"/>
      <c r="G9" s="179"/>
      <c r="H9" s="179"/>
      <c r="I9" s="179"/>
      <c r="J9" s="176"/>
      <c r="K9" s="169"/>
      <c r="L9" s="165"/>
      <c r="M9" s="158"/>
      <c r="N9" s="18"/>
      <c r="O9" s="19"/>
      <c r="P9" s="19"/>
      <c r="Q9" s="20"/>
      <c r="R9" s="21" t="str">
        <f ca="1">IF(Q9=0," ",IFERROR(IF(DATEDIF(TODAY(),Q9,"M")&lt;=5,"ROJO",IF(DATEDIF(TODAY(),Q9,"M")&gt;=12,"VERDE",IF(AND(DATEDIF(TODAY(),Q9,"M")&gt;=6,DATEDIF(TODAY(),Q9,"M")&lt;=11),"AMARILLO"))),S9))</f>
        <v xml:space="preserve"> </v>
      </c>
      <c r="S9" s="29" t="str">
        <f>IF(Q9=0," ",IF(Q9&lt;=$N$5,"VENCIDO","NO VENCIDO"))</f>
        <v xml:space="preserve"> </v>
      </c>
      <c r="T9" s="22"/>
      <c r="U9" s="23"/>
      <c r="V9" s="23"/>
      <c r="W9" s="24"/>
      <c r="X9" s="24"/>
      <c r="Y9" s="148"/>
      <c r="Z9" s="25"/>
      <c r="AA9" s="6"/>
      <c r="AB9" s="146"/>
      <c r="AC9" s="146"/>
      <c r="AD9" s="145"/>
      <c r="AE9" s="131"/>
      <c r="AF9" s="131"/>
      <c r="AG9" s="131"/>
      <c r="AH9" s="131"/>
      <c r="AI9" s="131"/>
      <c r="AJ9" s="131"/>
      <c r="AK9" s="131"/>
      <c r="AL9" s="131"/>
      <c r="AM9" s="131"/>
      <c r="AN9" s="131"/>
      <c r="AO9" s="124"/>
      <c r="AP9" s="28"/>
      <c r="AQ9" s="5"/>
    </row>
    <row r="10" spans="1:43" ht="16.5">
      <c r="A10" s="210"/>
      <c r="B10" s="110"/>
      <c r="C10" s="111"/>
      <c r="D10" s="222"/>
      <c r="E10" s="192"/>
      <c r="F10" s="179"/>
      <c r="G10" s="179"/>
      <c r="H10" s="179"/>
      <c r="I10" s="179"/>
      <c r="J10" s="176"/>
      <c r="K10" s="169"/>
      <c r="L10" s="165"/>
      <c r="M10" s="159"/>
      <c r="N10" s="18"/>
      <c r="O10" s="19"/>
      <c r="P10" s="19"/>
      <c r="Q10" s="20"/>
      <c r="R10" s="21" t="str">
        <f ca="1">IF(Q10=0," ",IFERROR(IF(DATEDIF(TODAY(),Q10,"M")&lt;=5,"ROJO",IF(DATEDIF(TODAY(),Q10,"M")&gt;=12,"VERDE",IF(AND(DATEDIF(TODAY(),Q10,"M")&gt;=6,DATEDIF(TODAY(),Q10,"M")&lt;=11),"AMARILLO"))),S10))</f>
        <v xml:space="preserve"> </v>
      </c>
      <c r="S10" s="29" t="str">
        <f>IF(Q10=0," ",IF(Q10&lt;=$N$5,"VENCIDO","NO VENCIDO"))</f>
        <v xml:space="preserve"> </v>
      </c>
      <c r="T10" s="22"/>
      <c r="U10" s="23"/>
      <c r="V10" s="23"/>
      <c r="W10" s="24"/>
      <c r="X10" s="24"/>
      <c r="Y10" s="148"/>
      <c r="Z10" s="25"/>
      <c r="AA10" s="6"/>
      <c r="AB10" s="146"/>
      <c r="AC10" s="146"/>
      <c r="AD10" s="145"/>
      <c r="AE10" s="132"/>
      <c r="AF10" s="132"/>
      <c r="AG10" s="132"/>
      <c r="AH10" s="132"/>
      <c r="AI10" s="132"/>
      <c r="AJ10" s="132"/>
      <c r="AK10" s="132"/>
      <c r="AL10" s="132"/>
      <c r="AM10" s="132"/>
      <c r="AN10" s="132"/>
      <c r="AO10" s="125"/>
      <c r="AP10" s="28"/>
      <c r="AQ10" s="5"/>
    </row>
    <row r="11" spans="1:43" ht="16.5">
      <c r="A11" s="211"/>
      <c r="B11" s="112"/>
      <c r="C11" s="113"/>
      <c r="D11" s="223"/>
      <c r="E11" s="193"/>
      <c r="F11" s="180"/>
      <c r="G11" s="180"/>
      <c r="H11" s="180"/>
      <c r="I11" s="180"/>
      <c r="J11" s="177"/>
      <c r="K11" s="170"/>
      <c r="L11" s="166"/>
      <c r="M11" s="32" t="b">
        <f>M6=N11</f>
        <v>0</v>
      </c>
      <c r="N11" s="33">
        <f>SUM(N6:N10)</f>
        <v>0</v>
      </c>
      <c r="O11" s="34" t="s">
        <v>113</v>
      </c>
      <c r="P11" s="35"/>
      <c r="Q11" s="36"/>
      <c r="R11" s="36"/>
      <c r="S11" s="36"/>
      <c r="T11" s="37">
        <f>SUM(T6:T10)</f>
        <v>0</v>
      </c>
      <c r="U11" s="38"/>
      <c r="V11" s="38"/>
      <c r="W11" s="38"/>
      <c r="X11" s="39"/>
      <c r="Y11" s="149"/>
      <c r="Z11" s="40"/>
      <c r="AA11" s="6"/>
      <c r="AB11" s="41"/>
      <c r="AC11" s="42"/>
      <c r="AD11" s="42"/>
      <c r="AE11" s="42"/>
      <c r="AF11" s="42"/>
      <c r="AG11" s="42"/>
      <c r="AH11" s="42"/>
      <c r="AI11" s="42"/>
      <c r="AJ11" s="42"/>
      <c r="AK11" s="42"/>
      <c r="AL11" s="42"/>
      <c r="AM11" s="42"/>
      <c r="AN11" s="42"/>
      <c r="AO11" s="43"/>
      <c r="AP11" s="28"/>
      <c r="AQ11" s="5"/>
    </row>
    <row r="12" spans="1:43" ht="14.45" customHeight="1">
      <c r="A12" s="209">
        <f>A6+1</f>
        <v>2</v>
      </c>
      <c r="B12" s="108" t="s">
        <v>114</v>
      </c>
      <c r="C12" s="109"/>
      <c r="D12" s="221">
        <f>+Noviembre!M12</f>
        <v>106</v>
      </c>
      <c r="E12" s="191"/>
      <c r="F12" s="178"/>
      <c r="G12" s="178"/>
      <c r="H12" s="178"/>
      <c r="I12" s="178"/>
      <c r="J12" s="175">
        <f>+F12+G12</f>
        <v>0</v>
      </c>
      <c r="K12" s="168">
        <f>+AO12</f>
        <v>0</v>
      </c>
      <c r="L12" s="164">
        <f>+J12+K12</f>
        <v>0</v>
      </c>
      <c r="M12" s="157">
        <f>+(D12+E12)-(L12)+H12-I12</f>
        <v>106</v>
      </c>
      <c r="N12" s="18"/>
      <c r="O12" s="19"/>
      <c r="P12" s="19"/>
      <c r="Q12" s="20"/>
      <c r="R12" s="21" t="str">
        <f ca="1">IF(Q12=0," ",IFERROR(IF(DATEDIF(TODAY(),Q12,"M")&lt;=5,"ROJO",IF(DATEDIF(TODAY(),Q12,"M")&gt;=12,"VERDE",IF(AND(DATEDIF(TODAY(),Q12,"M")&gt;=6,DATEDIF(TODAY(),Q12,"M")&lt;=11),"AMARILLO"))),S12))</f>
        <v xml:space="preserve"> </v>
      </c>
      <c r="S12" s="21" t="str">
        <f>IF(Q12=0," ",IF(Q12&lt;=$N$5,"VENCIDO","NO VENCIDO"))</f>
        <v xml:space="preserve"> </v>
      </c>
      <c r="T12" s="22"/>
      <c r="U12" s="23"/>
      <c r="V12" s="23"/>
      <c r="W12" s="24"/>
      <c r="X12" s="24"/>
      <c r="Y12" s="147">
        <f>+AT12</f>
        <v>0</v>
      </c>
      <c r="Z12" s="25"/>
      <c r="AA12" s="6"/>
      <c r="AB12" s="146"/>
      <c r="AC12" s="146"/>
      <c r="AD12" s="145">
        <f>+AB12+AC12</f>
        <v>0</v>
      </c>
      <c r="AE12" s="130"/>
      <c r="AF12" s="146"/>
      <c r="AG12" s="146"/>
      <c r="AH12" s="146"/>
      <c r="AI12" s="146"/>
      <c r="AJ12" s="146"/>
      <c r="AK12" s="146"/>
      <c r="AL12" s="146"/>
      <c r="AM12" s="146"/>
      <c r="AN12" s="146"/>
      <c r="AO12" s="123">
        <f>SUM(AD12:AN16)</f>
        <v>0</v>
      </c>
      <c r="AP12" s="28"/>
      <c r="AQ12" s="5"/>
    </row>
    <row r="13" spans="1:43" ht="14.45" customHeight="1">
      <c r="A13" s="210"/>
      <c r="B13" s="110"/>
      <c r="C13" s="111"/>
      <c r="D13" s="222"/>
      <c r="E13" s="192"/>
      <c r="F13" s="179"/>
      <c r="G13" s="179"/>
      <c r="H13" s="179"/>
      <c r="I13" s="179"/>
      <c r="J13" s="176"/>
      <c r="K13" s="169"/>
      <c r="L13" s="165"/>
      <c r="M13" s="158"/>
      <c r="N13" s="18"/>
      <c r="O13" s="19"/>
      <c r="P13" s="19"/>
      <c r="Q13" s="20"/>
      <c r="R13" s="21" t="str">
        <f ca="1">IF(Q13=0," ",IFERROR(IF(DATEDIF(TODAY(),Q13,"M")&lt;=5,"ROJO",IF(DATEDIF(TODAY(),Q13,"M")&gt;=12,"VERDE",IF(AND(DATEDIF(TODAY(),Q13,"M")&gt;=6,DATEDIF(TODAY(),Q13,"M")&lt;=11),"AMARILLO"))),S13))</f>
        <v xml:space="preserve"> </v>
      </c>
      <c r="S13" s="29" t="str">
        <f>IF(Q13=0," ",IF(Q13&lt;=$N$5,"VENCIDO","NO VENCIDO"))</f>
        <v xml:space="preserve"> </v>
      </c>
      <c r="T13" s="22"/>
      <c r="U13" s="23"/>
      <c r="V13" s="23"/>
      <c r="W13" s="24"/>
      <c r="X13" s="24"/>
      <c r="Y13" s="148"/>
      <c r="Z13" s="25"/>
      <c r="AA13" s="6"/>
      <c r="AB13" s="146"/>
      <c r="AC13" s="146"/>
      <c r="AD13" s="145"/>
      <c r="AE13" s="131"/>
      <c r="AF13" s="146"/>
      <c r="AG13" s="146"/>
      <c r="AH13" s="146"/>
      <c r="AI13" s="146"/>
      <c r="AJ13" s="146"/>
      <c r="AK13" s="146"/>
      <c r="AL13" s="146"/>
      <c r="AM13" s="146"/>
      <c r="AN13" s="146"/>
      <c r="AO13" s="124"/>
      <c r="AP13" s="28"/>
      <c r="AQ13" s="5"/>
    </row>
    <row r="14" spans="1:43" ht="14.45" customHeight="1">
      <c r="A14" s="210"/>
      <c r="B14" s="110"/>
      <c r="C14" s="111"/>
      <c r="D14" s="222"/>
      <c r="E14" s="192"/>
      <c r="F14" s="179"/>
      <c r="G14" s="179"/>
      <c r="H14" s="179"/>
      <c r="I14" s="179"/>
      <c r="J14" s="176"/>
      <c r="K14" s="169"/>
      <c r="L14" s="165"/>
      <c r="M14" s="158"/>
      <c r="N14" s="18"/>
      <c r="O14" s="19"/>
      <c r="P14" s="19"/>
      <c r="Q14" s="20"/>
      <c r="R14" s="21" t="str">
        <f ca="1">IF(Q14=0," ",IFERROR(IF(DATEDIF(TODAY(),Q14,"M")&lt;=5,"ROJO",IF(DATEDIF(TODAY(),Q14,"M")&gt;=12,"VERDE",IF(AND(DATEDIF(TODAY(),Q14,"M")&gt;=6,DATEDIF(TODAY(),Q14,"M")&lt;=11),"AMARILLO"))),S14))</f>
        <v xml:space="preserve"> </v>
      </c>
      <c r="S14" s="29" t="str">
        <f>IF(Q14=0," ",IF(Q14&lt;=$N$5,"VENCIDO","NO VENCIDO"))</f>
        <v xml:space="preserve"> </v>
      </c>
      <c r="T14" s="22"/>
      <c r="U14" s="23"/>
      <c r="V14" s="23"/>
      <c r="W14" s="24"/>
      <c r="X14" s="24"/>
      <c r="Y14" s="148"/>
      <c r="Z14" s="25"/>
      <c r="AA14" s="6"/>
      <c r="AB14" s="146"/>
      <c r="AC14" s="146"/>
      <c r="AD14" s="145"/>
      <c r="AE14" s="131"/>
      <c r="AF14" s="146"/>
      <c r="AG14" s="146"/>
      <c r="AH14" s="146"/>
      <c r="AI14" s="146"/>
      <c r="AJ14" s="146"/>
      <c r="AK14" s="146"/>
      <c r="AL14" s="146"/>
      <c r="AM14" s="146"/>
      <c r="AN14" s="146"/>
      <c r="AO14" s="124"/>
      <c r="AP14" s="28"/>
      <c r="AQ14" s="5"/>
    </row>
    <row r="15" spans="1:43" ht="14.45" customHeight="1">
      <c r="A15" s="210"/>
      <c r="B15" s="110"/>
      <c r="C15" s="111"/>
      <c r="D15" s="222"/>
      <c r="E15" s="192"/>
      <c r="F15" s="179"/>
      <c r="G15" s="179"/>
      <c r="H15" s="179"/>
      <c r="I15" s="179"/>
      <c r="J15" s="176"/>
      <c r="K15" s="169"/>
      <c r="L15" s="165"/>
      <c r="M15" s="158"/>
      <c r="N15" s="18"/>
      <c r="O15" s="19"/>
      <c r="P15" s="19"/>
      <c r="Q15" s="20"/>
      <c r="R15" s="21" t="str">
        <f ca="1">IF(Q15=0," ",IFERROR(IF(DATEDIF(TODAY(),Q15,"M")&lt;=5,"ROJO",IF(DATEDIF(TODAY(),Q15,"M")&gt;=12,"VERDE",IF(AND(DATEDIF(TODAY(),Q15,"M")&gt;=6,DATEDIF(TODAY(),Q15,"M")&lt;=11),"AMARILLO"))),S15))</f>
        <v xml:space="preserve"> </v>
      </c>
      <c r="S15" s="29" t="str">
        <f>IF(Q15=0," ",IF(Q15&lt;=$N$5,"VENCIDO","NO VENCIDO"))</f>
        <v xml:space="preserve"> </v>
      </c>
      <c r="T15" s="22"/>
      <c r="U15" s="23"/>
      <c r="V15" s="23"/>
      <c r="W15" s="24"/>
      <c r="X15" s="24"/>
      <c r="Y15" s="148"/>
      <c r="Z15" s="25"/>
      <c r="AA15" s="6"/>
      <c r="AB15" s="146"/>
      <c r="AC15" s="146"/>
      <c r="AD15" s="145"/>
      <c r="AE15" s="131"/>
      <c r="AF15" s="146"/>
      <c r="AG15" s="146"/>
      <c r="AH15" s="146"/>
      <c r="AI15" s="146"/>
      <c r="AJ15" s="146"/>
      <c r="AK15" s="146"/>
      <c r="AL15" s="146"/>
      <c r="AM15" s="146"/>
      <c r="AN15" s="146"/>
      <c r="AO15" s="124"/>
      <c r="AP15" s="28"/>
      <c r="AQ15" s="5"/>
    </row>
    <row r="16" spans="1:43" ht="14.45" customHeight="1">
      <c r="A16" s="210"/>
      <c r="B16" s="110"/>
      <c r="C16" s="111"/>
      <c r="D16" s="222"/>
      <c r="E16" s="192"/>
      <c r="F16" s="179"/>
      <c r="G16" s="179"/>
      <c r="H16" s="179"/>
      <c r="I16" s="179"/>
      <c r="J16" s="176"/>
      <c r="K16" s="169"/>
      <c r="L16" s="165"/>
      <c r="M16" s="159"/>
      <c r="N16" s="18"/>
      <c r="O16" s="19"/>
      <c r="P16" s="19"/>
      <c r="Q16" s="20"/>
      <c r="R16" s="21" t="str">
        <f ca="1">IF(Q16=0," ",IFERROR(IF(DATEDIF(TODAY(),Q16,"M")&lt;=5,"ROJO",IF(DATEDIF(TODAY(),Q16,"M")&gt;=12,"VERDE",IF(AND(DATEDIF(TODAY(),Q16,"M")&gt;=6,DATEDIF(TODAY(),Q16,"M")&lt;=11),"AMARILLO"))),S16))</f>
        <v xml:space="preserve"> </v>
      </c>
      <c r="S16" s="29" t="str">
        <f>IF(Q16=0," ",IF(Q16&lt;=$N$5,"VENCIDO","NO VENCIDO"))</f>
        <v xml:space="preserve"> </v>
      </c>
      <c r="T16" s="22"/>
      <c r="U16" s="23"/>
      <c r="V16" s="23"/>
      <c r="W16" s="24"/>
      <c r="X16" s="24"/>
      <c r="Y16" s="148"/>
      <c r="Z16" s="25"/>
      <c r="AA16" s="6"/>
      <c r="AB16" s="146"/>
      <c r="AC16" s="146"/>
      <c r="AD16" s="145"/>
      <c r="AE16" s="132"/>
      <c r="AF16" s="146"/>
      <c r="AG16" s="146"/>
      <c r="AH16" s="146"/>
      <c r="AI16" s="146"/>
      <c r="AJ16" s="146"/>
      <c r="AK16" s="146"/>
      <c r="AL16" s="146"/>
      <c r="AM16" s="146"/>
      <c r="AN16" s="146"/>
      <c r="AO16" s="125"/>
      <c r="AP16" s="28"/>
      <c r="AQ16" s="5"/>
    </row>
    <row r="17" spans="1:43" ht="16.5">
      <c r="A17" s="211"/>
      <c r="B17" s="112"/>
      <c r="C17" s="113"/>
      <c r="D17" s="223"/>
      <c r="E17" s="193"/>
      <c r="F17" s="180"/>
      <c r="G17" s="180"/>
      <c r="H17" s="180"/>
      <c r="I17" s="180"/>
      <c r="J17" s="177"/>
      <c r="K17" s="170"/>
      <c r="L17" s="166"/>
      <c r="M17" s="32" t="b">
        <f>M12=N17</f>
        <v>0</v>
      </c>
      <c r="N17" s="33">
        <f>SUM(N12:N16)</f>
        <v>0</v>
      </c>
      <c r="O17" s="34" t="s">
        <v>113</v>
      </c>
      <c r="P17" s="35"/>
      <c r="Q17" s="36"/>
      <c r="R17" s="36"/>
      <c r="S17" s="36"/>
      <c r="T17" s="37">
        <f>SUM(T12:T16)</f>
        <v>0</v>
      </c>
      <c r="U17" s="38"/>
      <c r="V17" s="38"/>
      <c r="W17" s="38"/>
      <c r="X17" s="39"/>
      <c r="Y17" s="149"/>
      <c r="Z17" s="40"/>
      <c r="AA17" s="6"/>
      <c r="AB17" s="41"/>
      <c r="AC17" s="42"/>
      <c r="AD17" s="42"/>
      <c r="AE17" s="42"/>
      <c r="AF17" s="42"/>
      <c r="AG17" s="42"/>
      <c r="AH17" s="42"/>
      <c r="AI17" s="42"/>
      <c r="AJ17" s="42"/>
      <c r="AK17" s="42"/>
      <c r="AL17" s="42"/>
      <c r="AM17" s="42"/>
      <c r="AN17" s="42"/>
      <c r="AO17" s="43"/>
      <c r="AP17" s="28"/>
      <c r="AQ17" s="5"/>
    </row>
    <row r="18" spans="1:43" ht="14.45" customHeight="1">
      <c r="A18" s="209">
        <f>A12+1</f>
        <v>3</v>
      </c>
      <c r="B18" s="108" t="s">
        <v>116</v>
      </c>
      <c r="C18" s="109"/>
      <c r="D18" s="221">
        <f>+Noviembre!M18</f>
        <v>98</v>
      </c>
      <c r="E18" s="191"/>
      <c r="F18" s="178"/>
      <c r="G18" s="178"/>
      <c r="H18" s="178"/>
      <c r="I18" s="178"/>
      <c r="J18" s="175">
        <f>+F18+G18</f>
        <v>0</v>
      </c>
      <c r="K18" s="168">
        <f>+AO18</f>
        <v>0</v>
      </c>
      <c r="L18" s="164">
        <f>+J18+K18</f>
        <v>0</v>
      </c>
      <c r="M18" s="157">
        <f>+(D18+E18)-(L18)+H18-I18</f>
        <v>98</v>
      </c>
      <c r="N18" s="18"/>
      <c r="O18" s="19"/>
      <c r="P18" s="19"/>
      <c r="Q18" s="20"/>
      <c r="R18" s="21" t="str">
        <f ca="1">IF(Q18=0," ",IFERROR(IF(DATEDIF(TODAY(),Q18,"M")&lt;=5,"ROJO",IF(DATEDIF(TODAY(),Q18,"M")&gt;=12,"VERDE",IF(AND(DATEDIF(TODAY(),Q18,"M")&gt;=6,DATEDIF(TODAY(),Q18,"M")&lt;=11),"AMARILLO"))),S18))</f>
        <v xml:space="preserve"> </v>
      </c>
      <c r="S18" s="21" t="str">
        <f>IF(Q18=0," ",IF(Q18&lt;=$N$5,"VENCIDO","NO VENCIDO"))</f>
        <v xml:space="preserve"> </v>
      </c>
      <c r="T18" s="22"/>
      <c r="U18" s="23"/>
      <c r="V18" s="23"/>
      <c r="W18" s="24"/>
      <c r="X18" s="24"/>
      <c r="Y18" s="147">
        <f>+AT18</f>
        <v>0</v>
      </c>
      <c r="Z18" s="25"/>
      <c r="AA18" s="6"/>
      <c r="AB18" s="146"/>
      <c r="AC18" s="146"/>
      <c r="AD18" s="145">
        <f>+AB18+AC18</f>
        <v>0</v>
      </c>
      <c r="AE18" s="146"/>
      <c r="AF18" s="146"/>
      <c r="AG18" s="146"/>
      <c r="AH18" s="146"/>
      <c r="AI18" s="146"/>
      <c r="AJ18" s="146"/>
      <c r="AK18" s="146"/>
      <c r="AL18" s="146"/>
      <c r="AM18" s="146"/>
      <c r="AN18" s="146"/>
      <c r="AO18" s="123">
        <f>SUM(AD18:AN22)</f>
        <v>0</v>
      </c>
      <c r="AP18" s="28"/>
      <c r="AQ18" s="5"/>
    </row>
    <row r="19" spans="1:43" ht="14.45" customHeight="1">
      <c r="A19" s="210"/>
      <c r="B19" s="110"/>
      <c r="C19" s="111"/>
      <c r="D19" s="222"/>
      <c r="E19" s="192"/>
      <c r="F19" s="179"/>
      <c r="G19" s="179"/>
      <c r="H19" s="179"/>
      <c r="I19" s="179"/>
      <c r="J19" s="176"/>
      <c r="K19" s="169"/>
      <c r="L19" s="165"/>
      <c r="M19" s="158"/>
      <c r="N19" s="18"/>
      <c r="O19" s="19"/>
      <c r="P19" s="19"/>
      <c r="Q19" s="20"/>
      <c r="R19" s="21" t="str">
        <f ca="1">IF(Q19=0," ",IFERROR(IF(DATEDIF(TODAY(),Q19,"M")&lt;=5,"ROJO",IF(DATEDIF(TODAY(),Q19,"M")&gt;=12,"VERDE",IF(AND(DATEDIF(TODAY(),Q19,"M")&gt;=6,DATEDIF(TODAY(),Q19,"M")&lt;=11),"AMARILLO"))),S19))</f>
        <v xml:space="preserve"> </v>
      </c>
      <c r="S19" s="29" t="str">
        <f>IF(Q19=0," ",IF(Q19&lt;=$N$5,"VENCIDO","NO VENCIDO"))</f>
        <v xml:space="preserve"> </v>
      </c>
      <c r="T19" s="22"/>
      <c r="U19" s="23"/>
      <c r="V19" s="23"/>
      <c r="W19" s="24"/>
      <c r="X19" s="24"/>
      <c r="Y19" s="148"/>
      <c r="Z19" s="25"/>
      <c r="AA19" s="6"/>
      <c r="AB19" s="146"/>
      <c r="AC19" s="146"/>
      <c r="AD19" s="145"/>
      <c r="AE19" s="146"/>
      <c r="AF19" s="146"/>
      <c r="AG19" s="146"/>
      <c r="AH19" s="146"/>
      <c r="AI19" s="146"/>
      <c r="AJ19" s="146"/>
      <c r="AK19" s="146"/>
      <c r="AL19" s="146"/>
      <c r="AM19" s="146"/>
      <c r="AN19" s="146"/>
      <c r="AO19" s="124"/>
      <c r="AP19" s="28"/>
      <c r="AQ19" s="5"/>
    </row>
    <row r="20" spans="1:43" ht="14.45" customHeight="1">
      <c r="A20" s="210"/>
      <c r="B20" s="110"/>
      <c r="C20" s="111"/>
      <c r="D20" s="222"/>
      <c r="E20" s="192"/>
      <c r="F20" s="179"/>
      <c r="G20" s="179"/>
      <c r="H20" s="179"/>
      <c r="I20" s="179"/>
      <c r="J20" s="176"/>
      <c r="K20" s="169"/>
      <c r="L20" s="165"/>
      <c r="M20" s="158"/>
      <c r="N20" s="18"/>
      <c r="O20" s="19"/>
      <c r="P20" s="19"/>
      <c r="Q20" s="20"/>
      <c r="R20" s="21" t="str">
        <f ca="1">IF(Q20=0," ",IFERROR(IF(DATEDIF(TODAY(),Q20,"M")&lt;=5,"ROJO",IF(DATEDIF(TODAY(),Q20,"M")&gt;=12,"VERDE",IF(AND(DATEDIF(TODAY(),Q20,"M")&gt;=6,DATEDIF(TODAY(),Q20,"M")&lt;=11),"AMARILLO"))),S20))</f>
        <v xml:space="preserve"> </v>
      </c>
      <c r="S20" s="29" t="str">
        <f>IF(Q20=0," ",IF(Q20&lt;=$N$5,"VENCIDO","NO VENCIDO"))</f>
        <v xml:space="preserve"> </v>
      </c>
      <c r="T20" s="22"/>
      <c r="U20" s="23"/>
      <c r="V20" s="23"/>
      <c r="W20" s="24"/>
      <c r="X20" s="24"/>
      <c r="Y20" s="148"/>
      <c r="Z20" s="25"/>
      <c r="AA20" s="6"/>
      <c r="AB20" s="146"/>
      <c r="AC20" s="146"/>
      <c r="AD20" s="145"/>
      <c r="AE20" s="146"/>
      <c r="AF20" s="146"/>
      <c r="AG20" s="146"/>
      <c r="AH20" s="146"/>
      <c r="AI20" s="146"/>
      <c r="AJ20" s="146"/>
      <c r="AK20" s="146"/>
      <c r="AL20" s="146"/>
      <c r="AM20" s="146"/>
      <c r="AN20" s="146"/>
      <c r="AO20" s="124"/>
      <c r="AP20" s="28"/>
      <c r="AQ20" s="5"/>
    </row>
    <row r="21" spans="1:43" ht="14.45" customHeight="1">
      <c r="A21" s="210"/>
      <c r="B21" s="110"/>
      <c r="C21" s="111"/>
      <c r="D21" s="222"/>
      <c r="E21" s="192"/>
      <c r="F21" s="179"/>
      <c r="G21" s="179"/>
      <c r="H21" s="179"/>
      <c r="I21" s="179"/>
      <c r="J21" s="176"/>
      <c r="K21" s="169"/>
      <c r="L21" s="165"/>
      <c r="M21" s="158"/>
      <c r="N21" s="18"/>
      <c r="O21" s="19"/>
      <c r="P21" s="19"/>
      <c r="Q21" s="20"/>
      <c r="R21" s="21" t="str">
        <f ca="1">IF(Q21=0," ",IFERROR(IF(DATEDIF(TODAY(),Q21,"M")&lt;=5,"ROJO",IF(DATEDIF(TODAY(),Q21,"M")&gt;=12,"VERDE",IF(AND(DATEDIF(TODAY(),Q21,"M")&gt;=6,DATEDIF(TODAY(),Q21,"M")&lt;=11),"AMARILLO"))),S21))</f>
        <v xml:space="preserve"> </v>
      </c>
      <c r="S21" s="29" t="str">
        <f>IF(Q21=0," ",IF(Q21&lt;=$N$5,"VENCIDO","NO VENCIDO"))</f>
        <v xml:space="preserve"> </v>
      </c>
      <c r="T21" s="22"/>
      <c r="U21" s="23"/>
      <c r="V21" s="23"/>
      <c r="W21" s="24"/>
      <c r="X21" s="24"/>
      <c r="Y21" s="148"/>
      <c r="Z21" s="25"/>
      <c r="AA21" s="6"/>
      <c r="AB21" s="146"/>
      <c r="AC21" s="146"/>
      <c r="AD21" s="145"/>
      <c r="AE21" s="146"/>
      <c r="AF21" s="146"/>
      <c r="AG21" s="146"/>
      <c r="AH21" s="146"/>
      <c r="AI21" s="146"/>
      <c r="AJ21" s="146"/>
      <c r="AK21" s="146"/>
      <c r="AL21" s="146"/>
      <c r="AM21" s="146"/>
      <c r="AN21" s="146"/>
      <c r="AO21" s="124"/>
      <c r="AP21" s="28"/>
      <c r="AQ21" s="5"/>
    </row>
    <row r="22" spans="1:43" ht="14.45" customHeight="1">
      <c r="A22" s="210"/>
      <c r="B22" s="110"/>
      <c r="C22" s="111"/>
      <c r="D22" s="222"/>
      <c r="E22" s="192"/>
      <c r="F22" s="179"/>
      <c r="G22" s="179"/>
      <c r="H22" s="179"/>
      <c r="I22" s="179"/>
      <c r="J22" s="176"/>
      <c r="K22" s="169"/>
      <c r="L22" s="165"/>
      <c r="M22" s="159"/>
      <c r="N22" s="18"/>
      <c r="O22" s="19"/>
      <c r="P22" s="19"/>
      <c r="Q22" s="20"/>
      <c r="R22" s="21" t="str">
        <f ca="1">IF(Q22=0," ",IFERROR(IF(DATEDIF(TODAY(),Q22,"M")&lt;=5,"ROJO",IF(DATEDIF(TODAY(),Q22,"M")&gt;=12,"VERDE",IF(AND(DATEDIF(TODAY(),Q22,"M")&gt;=6,DATEDIF(TODAY(),Q22,"M")&lt;=11),"AMARILLO"))),S22))</f>
        <v xml:space="preserve"> </v>
      </c>
      <c r="S22" s="29" t="str">
        <f>IF(Q22=0," ",IF(Q22&lt;=$N$5,"VENCIDO","NO VENCIDO"))</f>
        <v xml:space="preserve"> </v>
      </c>
      <c r="T22" s="22"/>
      <c r="U22" s="23"/>
      <c r="V22" s="23"/>
      <c r="W22" s="24"/>
      <c r="X22" s="24"/>
      <c r="Y22" s="148"/>
      <c r="Z22" s="25"/>
      <c r="AA22" s="6"/>
      <c r="AB22" s="146"/>
      <c r="AC22" s="146"/>
      <c r="AD22" s="145"/>
      <c r="AE22" s="146"/>
      <c r="AF22" s="146"/>
      <c r="AG22" s="146"/>
      <c r="AH22" s="146"/>
      <c r="AI22" s="146"/>
      <c r="AJ22" s="146"/>
      <c r="AK22" s="146"/>
      <c r="AL22" s="146"/>
      <c r="AM22" s="146"/>
      <c r="AN22" s="146"/>
      <c r="AO22" s="125"/>
      <c r="AP22" s="28"/>
      <c r="AQ22" s="5"/>
    </row>
    <row r="23" spans="1:43" ht="16.5">
      <c r="A23" s="211"/>
      <c r="B23" s="112"/>
      <c r="C23" s="113"/>
      <c r="D23" s="223"/>
      <c r="E23" s="193"/>
      <c r="F23" s="180"/>
      <c r="G23" s="180"/>
      <c r="H23" s="180"/>
      <c r="I23" s="180"/>
      <c r="J23" s="177"/>
      <c r="K23" s="170"/>
      <c r="L23" s="166"/>
      <c r="M23" s="32" t="b">
        <f>M18=N23</f>
        <v>0</v>
      </c>
      <c r="N23" s="33">
        <f>SUM(N18:N22)</f>
        <v>0</v>
      </c>
      <c r="O23" s="34" t="s">
        <v>113</v>
      </c>
      <c r="P23" s="35"/>
      <c r="Q23" s="36"/>
      <c r="R23" s="36"/>
      <c r="S23" s="36"/>
      <c r="T23" s="37">
        <f>SUM(T18:T22)</f>
        <v>0</v>
      </c>
      <c r="U23" s="38"/>
      <c r="V23" s="38"/>
      <c r="W23" s="38"/>
      <c r="X23" s="39"/>
      <c r="Y23" s="149"/>
      <c r="Z23" s="40"/>
      <c r="AA23" s="6"/>
      <c r="AB23" s="41"/>
      <c r="AC23" s="42"/>
      <c r="AD23" s="42"/>
      <c r="AE23" s="42"/>
      <c r="AF23" s="42"/>
      <c r="AG23" s="42"/>
      <c r="AH23" s="42"/>
      <c r="AI23" s="42"/>
      <c r="AJ23" s="42"/>
      <c r="AK23" s="42"/>
      <c r="AL23" s="42"/>
      <c r="AM23" s="42"/>
      <c r="AN23" s="42"/>
      <c r="AO23" s="43"/>
      <c r="AP23" s="28"/>
      <c r="AQ23" s="5"/>
    </row>
    <row r="24" spans="1:43" ht="14.45" customHeight="1">
      <c r="A24" s="209">
        <f>A18+1</f>
        <v>4</v>
      </c>
      <c r="B24" s="108" t="s">
        <v>118</v>
      </c>
      <c r="C24" s="109"/>
      <c r="D24" s="221">
        <f>+Noviembre!M24</f>
        <v>430</v>
      </c>
      <c r="E24" s="191"/>
      <c r="F24" s="178"/>
      <c r="G24" s="178"/>
      <c r="H24" s="178"/>
      <c r="I24" s="178"/>
      <c r="J24" s="175">
        <f>+F24+G24</f>
        <v>0</v>
      </c>
      <c r="K24" s="168">
        <f>+AO24</f>
        <v>0</v>
      </c>
      <c r="L24" s="164">
        <f>+J24+K24</f>
        <v>0</v>
      </c>
      <c r="M24" s="157">
        <f>+(D24+E24)-(L24)+H24-I24</f>
        <v>430</v>
      </c>
      <c r="N24" s="18"/>
      <c r="O24" s="19"/>
      <c r="P24" s="19"/>
      <c r="Q24" s="20"/>
      <c r="R24" s="21" t="str">
        <f ca="1">IF(Q24=0," ",IFERROR(IF(DATEDIF(TODAY(),Q24,"M")&lt;=5,"ROJO",IF(DATEDIF(TODAY(),Q24,"M")&gt;=12,"VERDE",IF(AND(DATEDIF(TODAY(),Q24,"M")&gt;=6,DATEDIF(TODAY(),Q24,"M")&lt;=11),"AMARILLO"))),S24))</f>
        <v xml:space="preserve"> </v>
      </c>
      <c r="S24" s="21" t="str">
        <f>IF(Q24=0," ",IF(Q24&lt;=$N$5,"VENCIDO","NO VENCIDO"))</f>
        <v xml:space="preserve"> </v>
      </c>
      <c r="T24" s="22"/>
      <c r="U24" s="23"/>
      <c r="V24" s="23"/>
      <c r="W24" s="24"/>
      <c r="X24" s="24"/>
      <c r="Y24" s="147">
        <f>+AT24</f>
        <v>0</v>
      </c>
      <c r="Z24" s="25"/>
      <c r="AA24" s="6"/>
      <c r="AB24" s="146"/>
      <c r="AC24" s="146"/>
      <c r="AD24" s="145">
        <f>+AB24+AC24</f>
        <v>0</v>
      </c>
      <c r="AE24" s="146"/>
      <c r="AF24" s="146"/>
      <c r="AG24" s="146"/>
      <c r="AH24" s="146"/>
      <c r="AI24" s="146"/>
      <c r="AJ24" s="146"/>
      <c r="AK24" s="146"/>
      <c r="AL24" s="146"/>
      <c r="AM24" s="146"/>
      <c r="AN24" s="146"/>
      <c r="AO24" s="123">
        <f>SUM(AD24:AN28)</f>
        <v>0</v>
      </c>
      <c r="AP24" s="28"/>
      <c r="AQ24" s="5"/>
    </row>
    <row r="25" spans="1:43" ht="14.45" customHeight="1">
      <c r="A25" s="210"/>
      <c r="B25" s="110"/>
      <c r="C25" s="111"/>
      <c r="D25" s="222"/>
      <c r="E25" s="192"/>
      <c r="F25" s="179"/>
      <c r="G25" s="179"/>
      <c r="H25" s="179"/>
      <c r="I25" s="179"/>
      <c r="J25" s="176"/>
      <c r="K25" s="169"/>
      <c r="L25" s="165"/>
      <c r="M25" s="158"/>
      <c r="N25" s="18"/>
      <c r="O25" s="19"/>
      <c r="P25" s="19"/>
      <c r="Q25" s="20"/>
      <c r="R25" s="21" t="str">
        <f ca="1">IF(Q25=0," ",IFERROR(IF(DATEDIF(TODAY(),Q25,"M")&lt;=5,"ROJO",IF(DATEDIF(TODAY(),Q25,"M")&gt;=12,"VERDE",IF(AND(DATEDIF(TODAY(),Q25,"M")&gt;=6,DATEDIF(TODAY(),Q25,"M")&lt;=11),"AMARILLO"))),S25))</f>
        <v xml:space="preserve"> </v>
      </c>
      <c r="S25" s="29" t="str">
        <f>IF(Q25=0," ",IF(Q25&lt;=$N$5,"VENCIDO","NO VENCIDO"))</f>
        <v xml:space="preserve"> </v>
      </c>
      <c r="T25" s="22"/>
      <c r="U25" s="23"/>
      <c r="V25" s="23"/>
      <c r="W25" s="24"/>
      <c r="X25" s="24"/>
      <c r="Y25" s="148"/>
      <c r="Z25" s="25"/>
      <c r="AA25" s="6"/>
      <c r="AB25" s="146"/>
      <c r="AC25" s="146"/>
      <c r="AD25" s="145"/>
      <c r="AE25" s="146"/>
      <c r="AF25" s="146"/>
      <c r="AG25" s="146"/>
      <c r="AH25" s="146"/>
      <c r="AI25" s="146"/>
      <c r="AJ25" s="146"/>
      <c r="AK25" s="146"/>
      <c r="AL25" s="146"/>
      <c r="AM25" s="146"/>
      <c r="AN25" s="146"/>
      <c r="AO25" s="124"/>
      <c r="AP25" s="28"/>
      <c r="AQ25" s="5"/>
    </row>
    <row r="26" spans="1:43" ht="14.45" customHeight="1">
      <c r="A26" s="210"/>
      <c r="B26" s="110"/>
      <c r="C26" s="111"/>
      <c r="D26" s="222"/>
      <c r="E26" s="192"/>
      <c r="F26" s="179"/>
      <c r="G26" s="179"/>
      <c r="H26" s="179"/>
      <c r="I26" s="179"/>
      <c r="J26" s="176"/>
      <c r="K26" s="169"/>
      <c r="L26" s="165"/>
      <c r="M26" s="158"/>
      <c r="N26" s="18"/>
      <c r="O26" s="19"/>
      <c r="P26" s="19"/>
      <c r="Q26" s="20"/>
      <c r="R26" s="21" t="str">
        <f ca="1">IF(Q26=0," ",IFERROR(IF(DATEDIF(TODAY(),Q26,"M")&lt;=5,"ROJO",IF(DATEDIF(TODAY(),Q26,"M")&gt;=12,"VERDE",IF(AND(DATEDIF(TODAY(),Q26,"M")&gt;=6,DATEDIF(TODAY(),Q26,"M")&lt;=11),"AMARILLO"))),S26))</f>
        <v xml:space="preserve"> </v>
      </c>
      <c r="S26" s="29" t="str">
        <f>IF(Q26=0," ",IF(Q26&lt;=$N$5,"VENCIDO","NO VENCIDO"))</f>
        <v xml:space="preserve"> </v>
      </c>
      <c r="T26" s="22"/>
      <c r="U26" s="23"/>
      <c r="V26" s="23"/>
      <c r="W26" s="24"/>
      <c r="X26" s="24"/>
      <c r="Y26" s="148"/>
      <c r="Z26" s="25"/>
      <c r="AA26" s="6"/>
      <c r="AB26" s="146"/>
      <c r="AC26" s="146"/>
      <c r="AD26" s="145"/>
      <c r="AE26" s="146"/>
      <c r="AF26" s="146"/>
      <c r="AG26" s="146"/>
      <c r="AH26" s="146"/>
      <c r="AI26" s="146"/>
      <c r="AJ26" s="146"/>
      <c r="AK26" s="146"/>
      <c r="AL26" s="146"/>
      <c r="AM26" s="146"/>
      <c r="AN26" s="146"/>
      <c r="AO26" s="124"/>
      <c r="AP26" s="28"/>
      <c r="AQ26" s="5"/>
    </row>
    <row r="27" spans="1:43" ht="14.45" customHeight="1">
      <c r="A27" s="210"/>
      <c r="B27" s="110"/>
      <c r="C27" s="111"/>
      <c r="D27" s="222"/>
      <c r="E27" s="192"/>
      <c r="F27" s="179"/>
      <c r="G27" s="179"/>
      <c r="H27" s="179"/>
      <c r="I27" s="179"/>
      <c r="J27" s="176"/>
      <c r="K27" s="169"/>
      <c r="L27" s="165"/>
      <c r="M27" s="158"/>
      <c r="N27" s="18"/>
      <c r="O27" s="19"/>
      <c r="P27" s="19"/>
      <c r="Q27" s="20"/>
      <c r="R27" s="21" t="str">
        <f ca="1">IF(Q27=0," ",IFERROR(IF(DATEDIF(TODAY(),Q27,"M")&lt;=5,"ROJO",IF(DATEDIF(TODAY(),Q27,"M")&gt;=12,"VERDE",IF(AND(DATEDIF(TODAY(),Q27,"M")&gt;=6,DATEDIF(TODAY(),Q27,"M")&lt;=11),"AMARILLO"))),S27))</f>
        <v xml:space="preserve"> </v>
      </c>
      <c r="S27" s="29" t="str">
        <f>IF(Q27=0," ",IF(Q27&lt;=$N$5,"VENCIDO","NO VENCIDO"))</f>
        <v xml:space="preserve"> </v>
      </c>
      <c r="T27" s="22"/>
      <c r="U27" s="23"/>
      <c r="V27" s="23"/>
      <c r="W27" s="24"/>
      <c r="X27" s="24"/>
      <c r="Y27" s="148"/>
      <c r="Z27" s="25"/>
      <c r="AA27" s="6"/>
      <c r="AB27" s="146"/>
      <c r="AC27" s="146"/>
      <c r="AD27" s="145"/>
      <c r="AE27" s="146"/>
      <c r="AF27" s="146"/>
      <c r="AG27" s="146"/>
      <c r="AH27" s="146"/>
      <c r="AI27" s="146"/>
      <c r="AJ27" s="146"/>
      <c r="AK27" s="146"/>
      <c r="AL27" s="146"/>
      <c r="AM27" s="146"/>
      <c r="AN27" s="146"/>
      <c r="AO27" s="124"/>
      <c r="AP27" s="28"/>
      <c r="AQ27" s="5"/>
    </row>
    <row r="28" spans="1:43" ht="14.45" customHeight="1">
      <c r="A28" s="210"/>
      <c r="B28" s="110"/>
      <c r="C28" s="111"/>
      <c r="D28" s="222"/>
      <c r="E28" s="192"/>
      <c r="F28" s="179"/>
      <c r="G28" s="179"/>
      <c r="H28" s="179"/>
      <c r="I28" s="179"/>
      <c r="J28" s="176"/>
      <c r="K28" s="169"/>
      <c r="L28" s="165"/>
      <c r="M28" s="159"/>
      <c r="N28" s="18"/>
      <c r="O28" s="19"/>
      <c r="P28" s="19"/>
      <c r="Q28" s="20"/>
      <c r="R28" s="21" t="str">
        <f ca="1">IF(Q28=0," ",IFERROR(IF(DATEDIF(TODAY(),Q28,"M")&lt;=5,"ROJO",IF(DATEDIF(TODAY(),Q28,"M")&gt;=12,"VERDE",IF(AND(DATEDIF(TODAY(),Q28,"M")&gt;=6,DATEDIF(TODAY(),Q28,"M")&lt;=11),"AMARILLO"))),S28))</f>
        <v xml:space="preserve"> </v>
      </c>
      <c r="S28" s="29" t="str">
        <f>IF(Q28=0," ",IF(Q28&lt;=$N$5,"VENCIDO","NO VENCIDO"))</f>
        <v xml:space="preserve"> </v>
      </c>
      <c r="T28" s="22"/>
      <c r="U28" s="23"/>
      <c r="V28" s="23"/>
      <c r="W28" s="24"/>
      <c r="X28" s="24"/>
      <c r="Y28" s="148"/>
      <c r="Z28" s="25"/>
      <c r="AA28" s="6"/>
      <c r="AB28" s="146"/>
      <c r="AC28" s="146"/>
      <c r="AD28" s="145"/>
      <c r="AE28" s="146"/>
      <c r="AF28" s="146"/>
      <c r="AG28" s="146"/>
      <c r="AH28" s="146"/>
      <c r="AI28" s="146"/>
      <c r="AJ28" s="146"/>
      <c r="AK28" s="146"/>
      <c r="AL28" s="146"/>
      <c r="AM28" s="146"/>
      <c r="AN28" s="146"/>
      <c r="AO28" s="125"/>
      <c r="AP28" s="28"/>
      <c r="AQ28" s="5"/>
    </row>
    <row r="29" spans="1:43" ht="16.5">
      <c r="A29" s="211"/>
      <c r="B29" s="112"/>
      <c r="C29" s="113"/>
      <c r="D29" s="223"/>
      <c r="E29" s="193"/>
      <c r="F29" s="180"/>
      <c r="G29" s="180"/>
      <c r="H29" s="180"/>
      <c r="I29" s="180"/>
      <c r="J29" s="177"/>
      <c r="K29" s="170"/>
      <c r="L29" s="166"/>
      <c r="M29" s="32" t="b">
        <f>M24=N29</f>
        <v>0</v>
      </c>
      <c r="N29" s="33">
        <f>SUM(N24:N28)</f>
        <v>0</v>
      </c>
      <c r="O29" s="34" t="s">
        <v>113</v>
      </c>
      <c r="P29" s="35"/>
      <c r="Q29" s="36"/>
      <c r="R29" s="36"/>
      <c r="S29" s="36"/>
      <c r="T29" s="37">
        <f>SUM(T24:T28)</f>
        <v>0</v>
      </c>
      <c r="U29" s="38"/>
      <c r="V29" s="38"/>
      <c r="W29" s="38"/>
      <c r="X29" s="39"/>
      <c r="Y29" s="149"/>
      <c r="Z29" s="40"/>
      <c r="AA29" s="6"/>
      <c r="AB29" s="41"/>
      <c r="AC29" s="42"/>
      <c r="AD29" s="42"/>
      <c r="AE29" s="42"/>
      <c r="AF29" s="42"/>
      <c r="AG29" s="42"/>
      <c r="AH29" s="42"/>
      <c r="AI29" s="42"/>
      <c r="AJ29" s="42"/>
      <c r="AK29" s="42"/>
      <c r="AL29" s="42"/>
      <c r="AM29" s="42"/>
      <c r="AN29" s="42"/>
      <c r="AO29" s="43"/>
      <c r="AP29" s="28"/>
      <c r="AQ29" s="5"/>
    </row>
    <row r="30" spans="1:43" ht="14.45" customHeight="1">
      <c r="A30" s="209">
        <f>A24+1</f>
        <v>5</v>
      </c>
      <c r="B30" s="114" t="s">
        <v>120</v>
      </c>
      <c r="C30" s="114"/>
      <c r="D30" s="221">
        <f>+Noviembre!M30</f>
        <v>123</v>
      </c>
      <c r="E30" s="191"/>
      <c r="F30" s="178"/>
      <c r="G30" s="178"/>
      <c r="H30" s="178"/>
      <c r="I30" s="178"/>
      <c r="J30" s="175">
        <f>+F30+G30</f>
        <v>0</v>
      </c>
      <c r="K30" s="168">
        <f>+AO30</f>
        <v>0</v>
      </c>
      <c r="L30" s="164">
        <f>+J30+K30</f>
        <v>0</v>
      </c>
      <c r="M30" s="157">
        <f>+(D30+E30)-(L30)+H30-I30</f>
        <v>123</v>
      </c>
      <c r="N30" s="18"/>
      <c r="O30" s="19"/>
      <c r="P30" s="19"/>
      <c r="Q30" s="20"/>
      <c r="R30" s="21" t="str">
        <f ca="1">IF(Q30=0," ",IFERROR(IF(DATEDIF(TODAY(),Q30,"M")&lt;=5,"ROJO",IF(DATEDIF(TODAY(),Q30,"M")&gt;=12,"VERDE",IF(AND(DATEDIF(TODAY(),Q30,"M")&gt;=6,DATEDIF(TODAY(),Q30,"M")&lt;=11),"AMARILLO"))),S30))</f>
        <v xml:space="preserve"> </v>
      </c>
      <c r="S30" s="21" t="str">
        <f>IF(Q30=0," ",IF(Q30&lt;=$N$5,"VENCIDO","NO VENCIDO"))</f>
        <v xml:space="preserve"> </v>
      </c>
      <c r="T30" s="22"/>
      <c r="U30" s="23"/>
      <c r="V30" s="23"/>
      <c r="W30" s="24"/>
      <c r="X30" s="24"/>
      <c r="Y30" s="147">
        <f>+AT30</f>
        <v>0</v>
      </c>
      <c r="Z30" s="25"/>
      <c r="AA30" s="6"/>
      <c r="AB30" s="146"/>
      <c r="AC30" s="146"/>
      <c r="AD30" s="145">
        <f>+AB30+AC30</f>
        <v>0</v>
      </c>
      <c r="AE30" s="146"/>
      <c r="AF30" s="146"/>
      <c r="AG30" s="146"/>
      <c r="AH30" s="146"/>
      <c r="AI30" s="146"/>
      <c r="AJ30" s="146"/>
      <c r="AK30" s="146"/>
      <c r="AL30" s="146"/>
      <c r="AM30" s="146"/>
      <c r="AN30" s="146"/>
      <c r="AO30" s="123">
        <f>SUM(AD30:AN34)</f>
        <v>0</v>
      </c>
      <c r="AP30" s="28"/>
      <c r="AQ30" s="5"/>
    </row>
    <row r="31" spans="1:43" ht="14.45" customHeight="1">
      <c r="A31" s="210"/>
      <c r="B31" s="114"/>
      <c r="C31" s="114"/>
      <c r="D31" s="222"/>
      <c r="E31" s="192"/>
      <c r="F31" s="179"/>
      <c r="G31" s="179"/>
      <c r="H31" s="179"/>
      <c r="I31" s="179"/>
      <c r="J31" s="176"/>
      <c r="K31" s="169"/>
      <c r="L31" s="165"/>
      <c r="M31" s="158"/>
      <c r="N31" s="18"/>
      <c r="O31" s="19"/>
      <c r="P31" s="19"/>
      <c r="Q31" s="20"/>
      <c r="R31" s="21" t="str">
        <f ca="1">IF(Q31=0," ",IFERROR(IF(DATEDIF(TODAY(),Q31,"M")&lt;=5,"ROJO",IF(DATEDIF(TODAY(),Q31,"M")&gt;=12,"VERDE",IF(AND(DATEDIF(TODAY(),Q31,"M")&gt;=6,DATEDIF(TODAY(),Q31,"M")&lt;=11),"AMARILLO"))),S31))</f>
        <v xml:space="preserve"> </v>
      </c>
      <c r="S31" s="29" t="str">
        <f>IF(Q31=0," ",IF(Q31&lt;=$N$5,"VENCIDO","NO VENCIDO"))</f>
        <v xml:space="preserve"> </v>
      </c>
      <c r="T31" s="22"/>
      <c r="U31" s="23"/>
      <c r="V31" s="23"/>
      <c r="W31" s="24"/>
      <c r="X31" s="24"/>
      <c r="Y31" s="148"/>
      <c r="Z31" s="25"/>
      <c r="AA31" s="6"/>
      <c r="AB31" s="146"/>
      <c r="AC31" s="146"/>
      <c r="AD31" s="145"/>
      <c r="AE31" s="146"/>
      <c r="AF31" s="146"/>
      <c r="AG31" s="146"/>
      <c r="AH31" s="146"/>
      <c r="AI31" s="146"/>
      <c r="AJ31" s="146"/>
      <c r="AK31" s="146"/>
      <c r="AL31" s="146"/>
      <c r="AM31" s="146"/>
      <c r="AN31" s="146"/>
      <c r="AO31" s="124"/>
      <c r="AP31" s="28"/>
      <c r="AQ31" s="5"/>
    </row>
    <row r="32" spans="1:43" ht="14.45" customHeight="1">
      <c r="A32" s="210"/>
      <c r="B32" s="114"/>
      <c r="C32" s="114"/>
      <c r="D32" s="222"/>
      <c r="E32" s="192"/>
      <c r="F32" s="179"/>
      <c r="G32" s="179"/>
      <c r="H32" s="179"/>
      <c r="I32" s="179"/>
      <c r="J32" s="176"/>
      <c r="K32" s="169"/>
      <c r="L32" s="165"/>
      <c r="M32" s="158"/>
      <c r="N32" s="18"/>
      <c r="O32" s="19"/>
      <c r="P32" s="19"/>
      <c r="Q32" s="20"/>
      <c r="R32" s="21" t="str">
        <f ca="1">IF(Q32=0," ",IFERROR(IF(DATEDIF(TODAY(),Q32,"M")&lt;=5,"ROJO",IF(DATEDIF(TODAY(),Q32,"M")&gt;=12,"VERDE",IF(AND(DATEDIF(TODAY(),Q32,"M")&gt;=6,DATEDIF(TODAY(),Q32,"M")&lt;=11),"AMARILLO"))),S32))</f>
        <v xml:space="preserve"> </v>
      </c>
      <c r="S32" s="29" t="str">
        <f>IF(Q32=0," ",IF(Q32&lt;=$N$5,"VENCIDO","NO VENCIDO"))</f>
        <v xml:space="preserve"> </v>
      </c>
      <c r="T32" s="22"/>
      <c r="U32" s="23"/>
      <c r="V32" s="23"/>
      <c r="W32" s="24"/>
      <c r="X32" s="24"/>
      <c r="Y32" s="148"/>
      <c r="Z32" s="25"/>
      <c r="AA32" s="6"/>
      <c r="AB32" s="146"/>
      <c r="AC32" s="146"/>
      <c r="AD32" s="145"/>
      <c r="AE32" s="146"/>
      <c r="AF32" s="146"/>
      <c r="AG32" s="146"/>
      <c r="AH32" s="146"/>
      <c r="AI32" s="146"/>
      <c r="AJ32" s="146"/>
      <c r="AK32" s="146"/>
      <c r="AL32" s="146"/>
      <c r="AM32" s="146"/>
      <c r="AN32" s="146"/>
      <c r="AO32" s="124"/>
      <c r="AP32" s="28"/>
      <c r="AQ32" s="5"/>
    </row>
    <row r="33" spans="1:43" ht="14.45" customHeight="1">
      <c r="A33" s="210"/>
      <c r="B33" s="114"/>
      <c r="C33" s="114"/>
      <c r="D33" s="222"/>
      <c r="E33" s="192"/>
      <c r="F33" s="179"/>
      <c r="G33" s="179"/>
      <c r="H33" s="179"/>
      <c r="I33" s="179"/>
      <c r="J33" s="176"/>
      <c r="K33" s="169"/>
      <c r="L33" s="165"/>
      <c r="M33" s="158"/>
      <c r="N33" s="18"/>
      <c r="O33" s="19"/>
      <c r="P33" s="19"/>
      <c r="Q33" s="20"/>
      <c r="R33" s="21" t="str">
        <f ca="1">IF(Q33=0," ",IFERROR(IF(DATEDIF(TODAY(),Q33,"M")&lt;=5,"ROJO",IF(DATEDIF(TODAY(),Q33,"M")&gt;=12,"VERDE",IF(AND(DATEDIF(TODAY(),Q33,"M")&gt;=6,DATEDIF(TODAY(),Q33,"M")&lt;=11),"AMARILLO"))),S33))</f>
        <v xml:space="preserve"> </v>
      </c>
      <c r="S33" s="29" t="str">
        <f>IF(Q33=0," ",IF(Q33&lt;=$N$5,"VENCIDO","NO VENCIDO"))</f>
        <v xml:space="preserve"> </v>
      </c>
      <c r="T33" s="22"/>
      <c r="U33" s="23"/>
      <c r="V33" s="23"/>
      <c r="W33" s="24"/>
      <c r="X33" s="24"/>
      <c r="Y33" s="148"/>
      <c r="Z33" s="25"/>
      <c r="AA33" s="6"/>
      <c r="AB33" s="146"/>
      <c r="AC33" s="146"/>
      <c r="AD33" s="145"/>
      <c r="AE33" s="146"/>
      <c r="AF33" s="146"/>
      <c r="AG33" s="146"/>
      <c r="AH33" s="146"/>
      <c r="AI33" s="146"/>
      <c r="AJ33" s="146"/>
      <c r="AK33" s="146"/>
      <c r="AL33" s="146"/>
      <c r="AM33" s="146"/>
      <c r="AN33" s="146"/>
      <c r="AO33" s="124"/>
      <c r="AP33" s="28"/>
      <c r="AQ33" s="5"/>
    </row>
    <row r="34" spans="1:43" ht="14.45" customHeight="1">
      <c r="A34" s="210"/>
      <c r="B34" s="114"/>
      <c r="C34" s="114"/>
      <c r="D34" s="222"/>
      <c r="E34" s="192"/>
      <c r="F34" s="179"/>
      <c r="G34" s="179"/>
      <c r="H34" s="179"/>
      <c r="I34" s="179"/>
      <c r="J34" s="176"/>
      <c r="K34" s="169"/>
      <c r="L34" s="165"/>
      <c r="M34" s="159"/>
      <c r="N34" s="18"/>
      <c r="O34" s="19"/>
      <c r="P34" s="19"/>
      <c r="Q34" s="20"/>
      <c r="R34" s="21" t="str">
        <f ca="1">IF(Q34=0," ",IFERROR(IF(DATEDIF(TODAY(),Q34,"M")&lt;=5,"ROJO",IF(DATEDIF(TODAY(),Q34,"M")&gt;=12,"VERDE",IF(AND(DATEDIF(TODAY(),Q34,"M")&gt;=6,DATEDIF(TODAY(),Q34,"M")&lt;=11),"AMARILLO"))),S34))</f>
        <v xml:space="preserve"> </v>
      </c>
      <c r="S34" s="29" t="str">
        <f>IF(Q34=0," ",IF(Q34&lt;=$N$5,"VENCIDO","NO VENCIDO"))</f>
        <v xml:space="preserve"> </v>
      </c>
      <c r="T34" s="22"/>
      <c r="U34" s="23"/>
      <c r="V34" s="23"/>
      <c r="W34" s="24"/>
      <c r="X34" s="24"/>
      <c r="Y34" s="148"/>
      <c r="Z34" s="25"/>
      <c r="AA34" s="6"/>
      <c r="AB34" s="146"/>
      <c r="AC34" s="146"/>
      <c r="AD34" s="145"/>
      <c r="AE34" s="146"/>
      <c r="AF34" s="146"/>
      <c r="AG34" s="146"/>
      <c r="AH34" s="146"/>
      <c r="AI34" s="146"/>
      <c r="AJ34" s="146"/>
      <c r="AK34" s="146"/>
      <c r="AL34" s="146"/>
      <c r="AM34" s="146"/>
      <c r="AN34" s="146"/>
      <c r="AO34" s="125"/>
      <c r="AP34" s="28"/>
      <c r="AQ34" s="5"/>
    </row>
    <row r="35" spans="1:43" ht="16.5">
      <c r="A35" s="211"/>
      <c r="B35" s="114"/>
      <c r="C35" s="114"/>
      <c r="D35" s="223"/>
      <c r="E35" s="193"/>
      <c r="F35" s="180"/>
      <c r="G35" s="180"/>
      <c r="H35" s="180"/>
      <c r="I35" s="180"/>
      <c r="J35" s="177"/>
      <c r="K35" s="170"/>
      <c r="L35" s="166"/>
      <c r="M35" s="32" t="b">
        <f>M30=N35</f>
        <v>0</v>
      </c>
      <c r="N35" s="33">
        <f>SUM(N30:N34)</f>
        <v>0</v>
      </c>
      <c r="O35" s="34" t="s">
        <v>113</v>
      </c>
      <c r="P35" s="35"/>
      <c r="Q35" s="36"/>
      <c r="R35" s="36"/>
      <c r="S35" s="36"/>
      <c r="T35" s="37">
        <f>SUM(T30:T34)</f>
        <v>0</v>
      </c>
      <c r="U35" s="38"/>
      <c r="V35" s="38"/>
      <c r="W35" s="38"/>
      <c r="X35" s="39"/>
      <c r="Y35" s="149"/>
      <c r="Z35" s="40"/>
      <c r="AA35" s="6"/>
      <c r="AB35" s="41"/>
      <c r="AC35" s="42"/>
      <c r="AD35" s="42"/>
      <c r="AE35" s="42"/>
      <c r="AF35" s="42"/>
      <c r="AG35" s="42"/>
      <c r="AH35" s="42"/>
      <c r="AI35" s="42"/>
      <c r="AJ35" s="42"/>
      <c r="AK35" s="42"/>
      <c r="AL35" s="42"/>
      <c r="AM35" s="42"/>
      <c r="AN35" s="42"/>
      <c r="AO35" s="43"/>
      <c r="AP35" s="28"/>
      <c r="AQ35" s="5"/>
    </row>
    <row r="36" spans="1:43" ht="14.45" customHeight="1">
      <c r="A36" s="209">
        <f>A30+1</f>
        <v>6</v>
      </c>
      <c r="B36" s="114" t="s">
        <v>122</v>
      </c>
      <c r="C36" s="114"/>
      <c r="D36" s="221">
        <f>+Noviembre!M36</f>
        <v>3</v>
      </c>
      <c r="E36" s="191"/>
      <c r="F36" s="178"/>
      <c r="G36" s="178"/>
      <c r="H36" s="178"/>
      <c r="I36" s="178"/>
      <c r="J36" s="175">
        <f>+F36+G36</f>
        <v>0</v>
      </c>
      <c r="K36" s="168">
        <f>+AO36</f>
        <v>0</v>
      </c>
      <c r="L36" s="164">
        <f>+J36+K36</f>
        <v>0</v>
      </c>
      <c r="M36" s="157">
        <f>+(D36+E36)-(L36)+H36-I36</f>
        <v>3</v>
      </c>
      <c r="N36" s="18"/>
      <c r="O36" s="19"/>
      <c r="P36" s="19"/>
      <c r="Q36" s="20"/>
      <c r="R36" s="21" t="str">
        <f ca="1">IF(Q36=0," ",IFERROR(IF(DATEDIF(TODAY(),Q36,"M")&lt;=5,"ROJO",IF(DATEDIF(TODAY(),Q36,"M")&gt;=12,"VERDE",IF(AND(DATEDIF(TODAY(),Q36,"M")&gt;=6,DATEDIF(TODAY(),Q36,"M")&lt;=11),"AMARILLO"))),S36))</f>
        <v xml:space="preserve"> </v>
      </c>
      <c r="S36" s="21" t="str">
        <f>IF(Q36=0," ",IF(Q36&lt;=$N$5,"VENCIDO","NO VENCIDO"))</f>
        <v xml:space="preserve"> </v>
      </c>
      <c r="T36" s="22"/>
      <c r="U36" s="23"/>
      <c r="V36" s="23"/>
      <c r="W36" s="24"/>
      <c r="X36" s="24"/>
      <c r="Y36" s="147">
        <f>+AT36</f>
        <v>0</v>
      </c>
      <c r="Z36" s="25"/>
      <c r="AA36" s="6"/>
      <c r="AB36" s="146"/>
      <c r="AC36" s="146"/>
      <c r="AD36" s="145">
        <f>+AB36+AC36</f>
        <v>0</v>
      </c>
      <c r="AE36" s="146"/>
      <c r="AF36" s="146"/>
      <c r="AG36" s="146"/>
      <c r="AH36" s="146"/>
      <c r="AI36" s="146"/>
      <c r="AJ36" s="146"/>
      <c r="AK36" s="146"/>
      <c r="AL36" s="146"/>
      <c r="AM36" s="146"/>
      <c r="AN36" s="146"/>
      <c r="AO36" s="123">
        <f>SUM(AD36:AN40)</f>
        <v>0</v>
      </c>
      <c r="AP36" s="28"/>
      <c r="AQ36" s="5"/>
    </row>
    <row r="37" spans="1:43" ht="14.45" customHeight="1">
      <c r="A37" s="210"/>
      <c r="B37" s="114"/>
      <c r="C37" s="114"/>
      <c r="D37" s="222"/>
      <c r="E37" s="192"/>
      <c r="F37" s="179"/>
      <c r="G37" s="179"/>
      <c r="H37" s="179"/>
      <c r="I37" s="179"/>
      <c r="J37" s="176"/>
      <c r="K37" s="169"/>
      <c r="L37" s="165"/>
      <c r="M37" s="158"/>
      <c r="N37" s="18"/>
      <c r="O37" s="19"/>
      <c r="P37" s="19"/>
      <c r="Q37" s="20"/>
      <c r="R37" s="21" t="str">
        <f ca="1">IF(Q37=0," ",IFERROR(IF(DATEDIF(TODAY(),Q37,"M")&lt;=5,"ROJO",IF(DATEDIF(TODAY(),Q37,"M")&gt;=12,"VERDE",IF(AND(DATEDIF(TODAY(),Q37,"M")&gt;=6,DATEDIF(TODAY(),Q37,"M")&lt;=11),"AMARILLO"))),S37))</f>
        <v xml:space="preserve"> </v>
      </c>
      <c r="S37" s="29" t="str">
        <f>IF(Q37=0," ",IF(Q37&lt;=$N$5,"VENCIDO","NO VENCIDO"))</f>
        <v xml:space="preserve"> </v>
      </c>
      <c r="T37" s="22"/>
      <c r="U37" s="23"/>
      <c r="V37" s="23"/>
      <c r="W37" s="24"/>
      <c r="X37" s="24"/>
      <c r="Y37" s="148"/>
      <c r="Z37" s="25"/>
      <c r="AA37" s="6"/>
      <c r="AB37" s="146"/>
      <c r="AC37" s="146"/>
      <c r="AD37" s="145"/>
      <c r="AE37" s="146"/>
      <c r="AF37" s="146"/>
      <c r="AG37" s="146"/>
      <c r="AH37" s="146"/>
      <c r="AI37" s="146"/>
      <c r="AJ37" s="146"/>
      <c r="AK37" s="146"/>
      <c r="AL37" s="146"/>
      <c r="AM37" s="146"/>
      <c r="AN37" s="146"/>
      <c r="AO37" s="124"/>
      <c r="AP37" s="28"/>
      <c r="AQ37" s="5"/>
    </row>
    <row r="38" spans="1:43" ht="14.45" customHeight="1">
      <c r="A38" s="210"/>
      <c r="B38" s="114"/>
      <c r="C38" s="114"/>
      <c r="D38" s="222"/>
      <c r="E38" s="192"/>
      <c r="F38" s="179"/>
      <c r="G38" s="179"/>
      <c r="H38" s="179"/>
      <c r="I38" s="179"/>
      <c r="J38" s="176"/>
      <c r="K38" s="169"/>
      <c r="L38" s="165"/>
      <c r="M38" s="158"/>
      <c r="N38" s="18"/>
      <c r="O38" s="19"/>
      <c r="P38" s="19"/>
      <c r="Q38" s="20"/>
      <c r="R38" s="21" t="str">
        <f ca="1">IF(Q38=0," ",IFERROR(IF(DATEDIF(TODAY(),Q38,"M")&lt;=5,"ROJO",IF(DATEDIF(TODAY(),Q38,"M")&gt;=12,"VERDE",IF(AND(DATEDIF(TODAY(),Q38,"M")&gt;=6,DATEDIF(TODAY(),Q38,"M")&lt;=11),"AMARILLO"))),S38))</f>
        <v xml:space="preserve"> </v>
      </c>
      <c r="S38" s="29" t="str">
        <f>IF(Q38=0," ",IF(Q38&lt;=$N$5,"VENCIDO","NO VENCIDO"))</f>
        <v xml:space="preserve"> </v>
      </c>
      <c r="T38" s="22"/>
      <c r="U38" s="23"/>
      <c r="V38" s="23"/>
      <c r="W38" s="24"/>
      <c r="X38" s="24"/>
      <c r="Y38" s="148"/>
      <c r="Z38" s="25"/>
      <c r="AA38" s="6"/>
      <c r="AB38" s="146"/>
      <c r="AC38" s="146"/>
      <c r="AD38" s="145"/>
      <c r="AE38" s="146"/>
      <c r="AF38" s="146"/>
      <c r="AG38" s="146"/>
      <c r="AH38" s="146"/>
      <c r="AI38" s="146"/>
      <c r="AJ38" s="146"/>
      <c r="AK38" s="146"/>
      <c r="AL38" s="146"/>
      <c r="AM38" s="146"/>
      <c r="AN38" s="146"/>
      <c r="AO38" s="124"/>
      <c r="AP38" s="28"/>
      <c r="AQ38" s="5"/>
    </row>
    <row r="39" spans="1:43" ht="14.45" customHeight="1">
      <c r="A39" s="210"/>
      <c r="B39" s="114"/>
      <c r="C39" s="114"/>
      <c r="D39" s="222"/>
      <c r="E39" s="192"/>
      <c r="F39" s="179"/>
      <c r="G39" s="179"/>
      <c r="H39" s="179"/>
      <c r="I39" s="179"/>
      <c r="J39" s="176"/>
      <c r="K39" s="169"/>
      <c r="L39" s="165"/>
      <c r="M39" s="158"/>
      <c r="N39" s="18"/>
      <c r="O39" s="19"/>
      <c r="P39" s="19"/>
      <c r="Q39" s="20"/>
      <c r="R39" s="21" t="str">
        <f ca="1">IF(Q39=0," ",IFERROR(IF(DATEDIF(TODAY(),Q39,"M")&lt;=5,"ROJO",IF(DATEDIF(TODAY(),Q39,"M")&gt;=12,"VERDE",IF(AND(DATEDIF(TODAY(),Q39,"M")&gt;=6,DATEDIF(TODAY(),Q39,"M")&lt;=11),"AMARILLO"))),S39))</f>
        <v xml:space="preserve"> </v>
      </c>
      <c r="S39" s="29" t="str">
        <f>IF(Q39=0," ",IF(Q39&lt;=$N$5,"VENCIDO","NO VENCIDO"))</f>
        <v xml:space="preserve"> </v>
      </c>
      <c r="T39" s="22"/>
      <c r="U39" s="23"/>
      <c r="V39" s="23"/>
      <c r="W39" s="24"/>
      <c r="X39" s="24"/>
      <c r="Y39" s="148"/>
      <c r="Z39" s="25"/>
      <c r="AA39" s="6"/>
      <c r="AB39" s="146"/>
      <c r="AC39" s="146"/>
      <c r="AD39" s="145"/>
      <c r="AE39" s="146"/>
      <c r="AF39" s="146"/>
      <c r="AG39" s="146"/>
      <c r="AH39" s="146"/>
      <c r="AI39" s="146"/>
      <c r="AJ39" s="146"/>
      <c r="AK39" s="146"/>
      <c r="AL39" s="146"/>
      <c r="AM39" s="146"/>
      <c r="AN39" s="146"/>
      <c r="AO39" s="124"/>
      <c r="AP39" s="28"/>
      <c r="AQ39" s="5"/>
    </row>
    <row r="40" spans="1:43" ht="14.45" customHeight="1">
      <c r="A40" s="210"/>
      <c r="B40" s="114"/>
      <c r="C40" s="114"/>
      <c r="D40" s="222"/>
      <c r="E40" s="192"/>
      <c r="F40" s="179"/>
      <c r="G40" s="179"/>
      <c r="H40" s="179"/>
      <c r="I40" s="179"/>
      <c r="J40" s="176"/>
      <c r="K40" s="169"/>
      <c r="L40" s="165"/>
      <c r="M40" s="159"/>
      <c r="N40" s="18"/>
      <c r="O40" s="19"/>
      <c r="P40" s="19"/>
      <c r="Q40" s="20"/>
      <c r="R40" s="21" t="str">
        <f ca="1">IF(Q40=0," ",IFERROR(IF(DATEDIF(TODAY(),Q40,"M")&lt;=5,"ROJO",IF(DATEDIF(TODAY(),Q40,"M")&gt;=12,"VERDE",IF(AND(DATEDIF(TODAY(),Q40,"M")&gt;=6,DATEDIF(TODAY(),Q40,"M")&lt;=11),"AMARILLO"))),S40))</f>
        <v xml:space="preserve"> </v>
      </c>
      <c r="S40" s="29" t="str">
        <f>IF(Q40=0," ",IF(Q40&lt;=$N$5,"VENCIDO","NO VENCIDO"))</f>
        <v xml:space="preserve"> </v>
      </c>
      <c r="T40" s="22"/>
      <c r="U40" s="23"/>
      <c r="V40" s="23"/>
      <c r="W40" s="24"/>
      <c r="X40" s="24"/>
      <c r="Y40" s="148"/>
      <c r="Z40" s="25"/>
      <c r="AA40" s="6"/>
      <c r="AB40" s="146"/>
      <c r="AC40" s="146"/>
      <c r="AD40" s="145"/>
      <c r="AE40" s="146"/>
      <c r="AF40" s="146"/>
      <c r="AG40" s="146"/>
      <c r="AH40" s="146"/>
      <c r="AI40" s="146"/>
      <c r="AJ40" s="146"/>
      <c r="AK40" s="146"/>
      <c r="AL40" s="146"/>
      <c r="AM40" s="146"/>
      <c r="AN40" s="146"/>
      <c r="AO40" s="125"/>
      <c r="AP40" s="28"/>
      <c r="AQ40" s="5"/>
    </row>
    <row r="41" spans="1:43" ht="16.5">
      <c r="A41" s="211"/>
      <c r="B41" s="114"/>
      <c r="C41" s="114"/>
      <c r="D41" s="223"/>
      <c r="E41" s="193"/>
      <c r="F41" s="180"/>
      <c r="G41" s="180"/>
      <c r="H41" s="180"/>
      <c r="I41" s="180"/>
      <c r="J41" s="177"/>
      <c r="K41" s="170"/>
      <c r="L41" s="166"/>
      <c r="M41" s="32" t="b">
        <f>M36=N41</f>
        <v>0</v>
      </c>
      <c r="N41" s="33">
        <f>SUM(N36:N40)</f>
        <v>0</v>
      </c>
      <c r="O41" s="34" t="s">
        <v>113</v>
      </c>
      <c r="P41" s="35"/>
      <c r="Q41" s="36"/>
      <c r="R41" s="36"/>
      <c r="S41" s="36"/>
      <c r="T41" s="37">
        <f>SUM(T36:T40)</f>
        <v>0</v>
      </c>
      <c r="U41" s="38"/>
      <c r="V41" s="38"/>
      <c r="W41" s="38"/>
      <c r="X41" s="39"/>
      <c r="Y41" s="149"/>
      <c r="Z41" s="40"/>
      <c r="AA41" s="6"/>
      <c r="AB41" s="41"/>
      <c r="AC41" s="42"/>
      <c r="AD41" s="42"/>
      <c r="AE41" s="42"/>
      <c r="AF41" s="42"/>
      <c r="AG41" s="42"/>
      <c r="AH41" s="42"/>
      <c r="AI41" s="42"/>
      <c r="AJ41" s="42"/>
      <c r="AK41" s="42"/>
      <c r="AL41" s="42"/>
      <c r="AM41" s="42"/>
      <c r="AN41" s="42"/>
      <c r="AO41" s="43"/>
      <c r="AP41" s="28"/>
      <c r="AQ41" s="5"/>
    </row>
    <row r="42" spans="1:43" ht="14.45" customHeight="1">
      <c r="A42" s="209">
        <f>A36+1</f>
        <v>7</v>
      </c>
      <c r="B42" s="114" t="s">
        <v>124</v>
      </c>
      <c r="C42" s="114"/>
      <c r="D42" s="221">
        <f>+Noviembre!M42</f>
        <v>0</v>
      </c>
      <c r="E42" s="191"/>
      <c r="F42" s="178"/>
      <c r="G42" s="178"/>
      <c r="H42" s="178"/>
      <c r="I42" s="178"/>
      <c r="J42" s="175">
        <f>+F42+G42</f>
        <v>0</v>
      </c>
      <c r="K42" s="168">
        <f>+AO42</f>
        <v>0</v>
      </c>
      <c r="L42" s="164">
        <f>+J42+K42</f>
        <v>0</v>
      </c>
      <c r="M42" s="157">
        <f>+(D42+E42)-(L42)+H42-I42</f>
        <v>0</v>
      </c>
      <c r="N42" s="18"/>
      <c r="O42" s="19"/>
      <c r="P42" s="19"/>
      <c r="Q42" s="20"/>
      <c r="R42" s="44"/>
      <c r="S42" s="44"/>
      <c r="T42" s="22"/>
      <c r="U42" s="23"/>
      <c r="V42" s="23"/>
      <c r="W42" s="24"/>
      <c r="X42" s="24"/>
      <c r="Y42" s="147">
        <f>+AT42</f>
        <v>0</v>
      </c>
      <c r="Z42" s="25"/>
      <c r="AA42" s="6"/>
      <c r="AB42" s="146"/>
      <c r="AC42" s="146"/>
      <c r="AD42" s="145">
        <f>+AB42+AC42</f>
        <v>0</v>
      </c>
      <c r="AE42" s="146"/>
      <c r="AF42" s="146"/>
      <c r="AG42" s="146"/>
      <c r="AH42" s="146"/>
      <c r="AI42" s="146"/>
      <c r="AJ42" s="146"/>
      <c r="AK42" s="146"/>
      <c r="AL42" s="146"/>
      <c r="AM42" s="146"/>
      <c r="AN42" s="146"/>
      <c r="AO42" s="123">
        <f>SUM(AD42:AN46)</f>
        <v>0</v>
      </c>
      <c r="AP42" s="28"/>
      <c r="AQ42" s="5"/>
    </row>
    <row r="43" spans="1:43" ht="14.45" customHeight="1">
      <c r="A43" s="210"/>
      <c r="B43" s="114"/>
      <c r="C43" s="114"/>
      <c r="D43" s="222"/>
      <c r="E43" s="192"/>
      <c r="F43" s="179"/>
      <c r="G43" s="179"/>
      <c r="H43" s="179"/>
      <c r="I43" s="179"/>
      <c r="J43" s="176"/>
      <c r="K43" s="169"/>
      <c r="L43" s="165"/>
      <c r="M43" s="158"/>
      <c r="N43" s="18"/>
      <c r="O43" s="19"/>
      <c r="P43" s="19"/>
      <c r="Q43" s="20"/>
      <c r="R43" s="44"/>
      <c r="S43" s="45"/>
      <c r="T43" s="22"/>
      <c r="U43" s="23"/>
      <c r="V43" s="23"/>
      <c r="W43" s="24"/>
      <c r="X43" s="24"/>
      <c r="Y43" s="148"/>
      <c r="Z43" s="25"/>
      <c r="AA43" s="6"/>
      <c r="AB43" s="146"/>
      <c r="AC43" s="146"/>
      <c r="AD43" s="145"/>
      <c r="AE43" s="146"/>
      <c r="AF43" s="146"/>
      <c r="AG43" s="146"/>
      <c r="AH43" s="146"/>
      <c r="AI43" s="146"/>
      <c r="AJ43" s="146"/>
      <c r="AK43" s="146"/>
      <c r="AL43" s="146"/>
      <c r="AM43" s="146"/>
      <c r="AN43" s="146"/>
      <c r="AO43" s="124"/>
      <c r="AP43" s="28"/>
      <c r="AQ43" s="5"/>
    </row>
    <row r="44" spans="1:43" ht="14.45" customHeight="1">
      <c r="A44" s="210"/>
      <c r="B44" s="114"/>
      <c r="C44" s="114"/>
      <c r="D44" s="222"/>
      <c r="E44" s="192"/>
      <c r="F44" s="179"/>
      <c r="G44" s="179"/>
      <c r="H44" s="179"/>
      <c r="I44" s="179"/>
      <c r="J44" s="176"/>
      <c r="K44" s="169"/>
      <c r="L44" s="165"/>
      <c r="M44" s="158"/>
      <c r="N44" s="18"/>
      <c r="O44" s="19"/>
      <c r="P44" s="19"/>
      <c r="Q44" s="20"/>
      <c r="R44" s="44"/>
      <c r="S44" s="45"/>
      <c r="T44" s="22"/>
      <c r="U44" s="23"/>
      <c r="V44" s="23"/>
      <c r="W44" s="24"/>
      <c r="X44" s="24"/>
      <c r="Y44" s="148"/>
      <c r="Z44" s="25"/>
      <c r="AA44" s="6"/>
      <c r="AB44" s="146"/>
      <c r="AC44" s="146"/>
      <c r="AD44" s="145"/>
      <c r="AE44" s="146"/>
      <c r="AF44" s="146"/>
      <c r="AG44" s="146"/>
      <c r="AH44" s="146"/>
      <c r="AI44" s="146"/>
      <c r="AJ44" s="146"/>
      <c r="AK44" s="146"/>
      <c r="AL44" s="146"/>
      <c r="AM44" s="146"/>
      <c r="AN44" s="146"/>
      <c r="AO44" s="124"/>
      <c r="AP44" s="28"/>
      <c r="AQ44" s="5"/>
    </row>
    <row r="45" spans="1:43" ht="14.45" customHeight="1">
      <c r="A45" s="210"/>
      <c r="B45" s="114"/>
      <c r="C45" s="114"/>
      <c r="D45" s="222"/>
      <c r="E45" s="192"/>
      <c r="F45" s="179"/>
      <c r="G45" s="179"/>
      <c r="H45" s="179"/>
      <c r="I45" s="179"/>
      <c r="J45" s="176"/>
      <c r="K45" s="169"/>
      <c r="L45" s="165"/>
      <c r="M45" s="158"/>
      <c r="N45" s="18"/>
      <c r="O45" s="19"/>
      <c r="P45" s="19"/>
      <c r="Q45" s="20"/>
      <c r="R45" s="44"/>
      <c r="S45" s="45"/>
      <c r="T45" s="22"/>
      <c r="U45" s="23"/>
      <c r="V45" s="23"/>
      <c r="W45" s="24"/>
      <c r="X45" s="24"/>
      <c r="Y45" s="148"/>
      <c r="Z45" s="25"/>
      <c r="AA45" s="6"/>
      <c r="AB45" s="146"/>
      <c r="AC45" s="146"/>
      <c r="AD45" s="145"/>
      <c r="AE45" s="146"/>
      <c r="AF45" s="146"/>
      <c r="AG45" s="146"/>
      <c r="AH45" s="146"/>
      <c r="AI45" s="146"/>
      <c r="AJ45" s="146"/>
      <c r="AK45" s="146"/>
      <c r="AL45" s="146"/>
      <c r="AM45" s="146"/>
      <c r="AN45" s="146"/>
      <c r="AO45" s="124"/>
      <c r="AP45" s="28"/>
      <c r="AQ45" s="5"/>
    </row>
    <row r="46" spans="1:43" ht="14.45" customHeight="1">
      <c r="A46" s="210"/>
      <c r="B46" s="114"/>
      <c r="C46" s="114"/>
      <c r="D46" s="222"/>
      <c r="E46" s="192"/>
      <c r="F46" s="179"/>
      <c r="G46" s="179"/>
      <c r="H46" s="179"/>
      <c r="I46" s="179"/>
      <c r="J46" s="176"/>
      <c r="K46" s="169"/>
      <c r="L46" s="165"/>
      <c r="M46" s="159"/>
      <c r="N46" s="18"/>
      <c r="O46" s="19"/>
      <c r="P46" s="19"/>
      <c r="Q46" s="20"/>
      <c r="R46" s="44"/>
      <c r="S46" s="45"/>
      <c r="T46" s="22"/>
      <c r="U46" s="23"/>
      <c r="V46" s="23"/>
      <c r="W46" s="24"/>
      <c r="X46" s="24"/>
      <c r="Y46" s="148"/>
      <c r="Z46" s="25"/>
      <c r="AA46" s="6"/>
      <c r="AB46" s="146"/>
      <c r="AC46" s="146"/>
      <c r="AD46" s="145"/>
      <c r="AE46" s="146"/>
      <c r="AF46" s="146"/>
      <c r="AG46" s="146"/>
      <c r="AH46" s="146"/>
      <c r="AI46" s="146"/>
      <c r="AJ46" s="146"/>
      <c r="AK46" s="146"/>
      <c r="AL46" s="146"/>
      <c r="AM46" s="146"/>
      <c r="AN46" s="146"/>
      <c r="AO46" s="125"/>
      <c r="AP46" s="28"/>
      <c r="AQ46" s="5"/>
    </row>
    <row r="47" spans="1:43" ht="16.5">
      <c r="A47" s="211"/>
      <c r="B47" s="114"/>
      <c r="C47" s="114"/>
      <c r="D47" s="223"/>
      <c r="E47" s="193"/>
      <c r="F47" s="180"/>
      <c r="G47" s="180"/>
      <c r="H47" s="180"/>
      <c r="I47" s="180"/>
      <c r="J47" s="177"/>
      <c r="K47" s="170"/>
      <c r="L47" s="166"/>
      <c r="M47" s="32" t="b">
        <f>M42=N47</f>
        <v>1</v>
      </c>
      <c r="N47" s="33">
        <f>SUM(N42:N46)</f>
        <v>0</v>
      </c>
      <c r="O47" s="34" t="s">
        <v>113</v>
      </c>
      <c r="P47" s="35"/>
      <c r="Q47" s="36"/>
      <c r="R47" s="36"/>
      <c r="S47" s="36"/>
      <c r="T47" s="37">
        <f>SUM(T42:T46)</f>
        <v>0</v>
      </c>
      <c r="U47" s="38"/>
      <c r="V47" s="38"/>
      <c r="W47" s="38"/>
      <c r="X47" s="39"/>
      <c r="Y47" s="149"/>
      <c r="Z47" s="40"/>
      <c r="AA47" s="6"/>
      <c r="AB47" s="41"/>
      <c r="AC47" s="42"/>
      <c r="AD47" s="42"/>
      <c r="AE47" s="42"/>
      <c r="AF47" s="42"/>
      <c r="AG47" s="42"/>
      <c r="AH47" s="42"/>
      <c r="AI47" s="42"/>
      <c r="AJ47" s="42"/>
      <c r="AK47" s="42"/>
      <c r="AL47" s="42"/>
      <c r="AM47" s="42"/>
      <c r="AN47" s="42"/>
      <c r="AO47" s="43"/>
      <c r="AP47" s="28"/>
      <c r="AQ47" s="5"/>
    </row>
    <row r="48" spans="1:43" ht="14.45" customHeight="1">
      <c r="A48" s="209">
        <f>A42+1</f>
        <v>8</v>
      </c>
      <c r="B48" s="108" t="s">
        <v>125</v>
      </c>
      <c r="C48" s="109"/>
      <c r="D48" s="221">
        <f>+Noviembre!M48</f>
        <v>232</v>
      </c>
      <c r="E48" s="191"/>
      <c r="F48" s="178"/>
      <c r="G48" s="178"/>
      <c r="H48" s="178"/>
      <c r="I48" s="178"/>
      <c r="J48" s="175">
        <f>+F48+G48</f>
        <v>0</v>
      </c>
      <c r="K48" s="168">
        <f>+AO48</f>
        <v>0</v>
      </c>
      <c r="L48" s="164">
        <f>+J48+K48</f>
        <v>0</v>
      </c>
      <c r="M48" s="157">
        <f>+(D48+E48)-(L48)+H48-I48</f>
        <v>232</v>
      </c>
      <c r="N48" s="18"/>
      <c r="O48" s="19"/>
      <c r="P48" s="19"/>
      <c r="Q48" s="20"/>
      <c r="R48" s="21" t="str">
        <f ca="1">IF(Q48=0," ",IFERROR(IF(DATEDIF(TODAY(),Q48,"M")&lt;=5,"ROJO",IF(DATEDIF(TODAY(),Q48,"M")&gt;=12,"VERDE",IF(AND(DATEDIF(TODAY(),Q48,"M")&gt;=6,DATEDIF(TODAY(),Q48,"M")&lt;=11),"AMARILLO"))),S48))</f>
        <v xml:space="preserve"> </v>
      </c>
      <c r="S48" s="21" t="str">
        <f>IF(Q48=0," ",IF(Q48&lt;=$N$5,"VENCIDO","NO VENCIDO"))</f>
        <v xml:space="preserve"> </v>
      </c>
      <c r="T48" s="22"/>
      <c r="U48" s="23"/>
      <c r="V48" s="23"/>
      <c r="W48" s="24"/>
      <c r="X48" s="24"/>
      <c r="Y48" s="147">
        <f>+AT48</f>
        <v>0</v>
      </c>
      <c r="Z48" s="25"/>
      <c r="AA48" s="6"/>
      <c r="AB48" s="146"/>
      <c r="AC48" s="146"/>
      <c r="AD48" s="145">
        <f>+AB48+AC48</f>
        <v>0</v>
      </c>
      <c r="AE48" s="146"/>
      <c r="AF48" s="146"/>
      <c r="AG48" s="146"/>
      <c r="AH48" s="146"/>
      <c r="AI48" s="146"/>
      <c r="AJ48" s="146"/>
      <c r="AK48" s="146"/>
      <c r="AL48" s="146"/>
      <c r="AM48" s="146"/>
      <c r="AN48" s="146"/>
      <c r="AO48" s="123">
        <f>SUM(AD48:AN52)</f>
        <v>0</v>
      </c>
      <c r="AP48" s="28"/>
      <c r="AQ48" s="5"/>
    </row>
    <row r="49" spans="1:43" ht="14.45" customHeight="1">
      <c r="A49" s="210"/>
      <c r="B49" s="110"/>
      <c r="C49" s="111"/>
      <c r="D49" s="222"/>
      <c r="E49" s="192"/>
      <c r="F49" s="179"/>
      <c r="G49" s="179"/>
      <c r="H49" s="179"/>
      <c r="I49" s="179"/>
      <c r="J49" s="176"/>
      <c r="K49" s="169"/>
      <c r="L49" s="165"/>
      <c r="M49" s="158"/>
      <c r="N49" s="18"/>
      <c r="O49" s="19"/>
      <c r="P49" s="19"/>
      <c r="Q49" s="20"/>
      <c r="R49" s="21" t="str">
        <f ca="1">IF(Q49=0," ",IFERROR(IF(DATEDIF(TODAY(),Q49,"M")&lt;=5,"ROJO",IF(DATEDIF(TODAY(),Q49,"M")&gt;=12,"VERDE",IF(AND(DATEDIF(TODAY(),Q49,"M")&gt;=6,DATEDIF(TODAY(),Q49,"M")&lt;=11),"AMARILLO"))),S49))</f>
        <v xml:space="preserve"> </v>
      </c>
      <c r="S49" s="29" t="str">
        <f>IF(Q49=0," ",IF(Q49&lt;=$N$5,"VENCIDO","NO VENCIDO"))</f>
        <v xml:space="preserve"> </v>
      </c>
      <c r="T49" s="22"/>
      <c r="U49" s="23"/>
      <c r="V49" s="23"/>
      <c r="W49" s="24"/>
      <c r="X49" s="24"/>
      <c r="Y49" s="148"/>
      <c r="Z49" s="25"/>
      <c r="AA49" s="6"/>
      <c r="AB49" s="146"/>
      <c r="AC49" s="146"/>
      <c r="AD49" s="145"/>
      <c r="AE49" s="146"/>
      <c r="AF49" s="146"/>
      <c r="AG49" s="146"/>
      <c r="AH49" s="146"/>
      <c r="AI49" s="146"/>
      <c r="AJ49" s="146"/>
      <c r="AK49" s="146"/>
      <c r="AL49" s="146"/>
      <c r="AM49" s="146"/>
      <c r="AN49" s="146"/>
      <c r="AO49" s="124"/>
      <c r="AP49" s="28"/>
      <c r="AQ49" s="5"/>
    </row>
    <row r="50" spans="1:43" ht="14.45" customHeight="1">
      <c r="A50" s="210"/>
      <c r="B50" s="110"/>
      <c r="C50" s="111"/>
      <c r="D50" s="222"/>
      <c r="E50" s="192"/>
      <c r="F50" s="179"/>
      <c r="G50" s="179"/>
      <c r="H50" s="179"/>
      <c r="I50" s="179"/>
      <c r="J50" s="176"/>
      <c r="K50" s="169"/>
      <c r="L50" s="165"/>
      <c r="M50" s="158"/>
      <c r="N50" s="18"/>
      <c r="O50" s="19"/>
      <c r="P50" s="19"/>
      <c r="Q50" s="20"/>
      <c r="R50" s="21" t="str">
        <f ca="1">IF(Q50=0," ",IFERROR(IF(DATEDIF(TODAY(),Q50,"M")&lt;=5,"ROJO",IF(DATEDIF(TODAY(),Q50,"M")&gt;=12,"VERDE",IF(AND(DATEDIF(TODAY(),Q50,"M")&gt;=6,DATEDIF(TODAY(),Q50,"M")&lt;=11),"AMARILLO"))),S50))</f>
        <v xml:space="preserve"> </v>
      </c>
      <c r="S50" s="29" t="str">
        <f>IF(Q50=0," ",IF(Q50&lt;=$N$5,"VENCIDO","NO VENCIDO"))</f>
        <v xml:space="preserve"> </v>
      </c>
      <c r="T50" s="22"/>
      <c r="U50" s="23"/>
      <c r="V50" s="23"/>
      <c r="W50" s="24"/>
      <c r="X50" s="24"/>
      <c r="Y50" s="148"/>
      <c r="Z50" s="25"/>
      <c r="AA50" s="6"/>
      <c r="AB50" s="146"/>
      <c r="AC50" s="146"/>
      <c r="AD50" s="145"/>
      <c r="AE50" s="146"/>
      <c r="AF50" s="146"/>
      <c r="AG50" s="146"/>
      <c r="AH50" s="146"/>
      <c r="AI50" s="146"/>
      <c r="AJ50" s="146"/>
      <c r="AK50" s="146"/>
      <c r="AL50" s="146"/>
      <c r="AM50" s="146"/>
      <c r="AN50" s="146"/>
      <c r="AO50" s="124"/>
      <c r="AP50" s="28"/>
      <c r="AQ50" s="5"/>
    </row>
    <row r="51" spans="1:43" ht="14.45" customHeight="1">
      <c r="A51" s="210"/>
      <c r="B51" s="110"/>
      <c r="C51" s="111"/>
      <c r="D51" s="222"/>
      <c r="E51" s="192"/>
      <c r="F51" s="179"/>
      <c r="G51" s="179"/>
      <c r="H51" s="179"/>
      <c r="I51" s="179"/>
      <c r="J51" s="176"/>
      <c r="K51" s="169"/>
      <c r="L51" s="165"/>
      <c r="M51" s="158"/>
      <c r="N51" s="18"/>
      <c r="O51" s="19"/>
      <c r="P51" s="19"/>
      <c r="Q51" s="20"/>
      <c r="R51" s="21" t="str">
        <f ca="1">IF(Q51=0," ",IFERROR(IF(DATEDIF(TODAY(),Q51,"M")&lt;=5,"ROJO",IF(DATEDIF(TODAY(),Q51,"M")&gt;=12,"VERDE",IF(AND(DATEDIF(TODAY(),Q51,"M")&gt;=6,DATEDIF(TODAY(),Q51,"M")&lt;=11),"AMARILLO"))),S51))</f>
        <v xml:space="preserve"> </v>
      </c>
      <c r="S51" s="29" t="str">
        <f>IF(Q51=0," ",IF(Q51&lt;=$N$5,"VENCIDO","NO VENCIDO"))</f>
        <v xml:space="preserve"> </v>
      </c>
      <c r="T51" s="22"/>
      <c r="U51" s="23"/>
      <c r="V51" s="23"/>
      <c r="W51" s="24"/>
      <c r="X51" s="24"/>
      <c r="Y51" s="148"/>
      <c r="Z51" s="25"/>
      <c r="AA51" s="6"/>
      <c r="AB51" s="146"/>
      <c r="AC51" s="146"/>
      <c r="AD51" s="145"/>
      <c r="AE51" s="146"/>
      <c r="AF51" s="146"/>
      <c r="AG51" s="146"/>
      <c r="AH51" s="146"/>
      <c r="AI51" s="146"/>
      <c r="AJ51" s="146"/>
      <c r="AK51" s="146"/>
      <c r="AL51" s="146"/>
      <c r="AM51" s="146"/>
      <c r="AN51" s="146"/>
      <c r="AO51" s="124"/>
      <c r="AP51" s="28"/>
      <c r="AQ51" s="5"/>
    </row>
    <row r="52" spans="1:43" ht="14.45" customHeight="1">
      <c r="A52" s="210"/>
      <c r="B52" s="110"/>
      <c r="C52" s="111"/>
      <c r="D52" s="222"/>
      <c r="E52" s="192"/>
      <c r="F52" s="179"/>
      <c r="G52" s="179"/>
      <c r="H52" s="179"/>
      <c r="I52" s="179"/>
      <c r="J52" s="176"/>
      <c r="K52" s="169"/>
      <c r="L52" s="165"/>
      <c r="M52" s="159"/>
      <c r="N52" s="18"/>
      <c r="O52" s="19"/>
      <c r="P52" s="19"/>
      <c r="Q52" s="20"/>
      <c r="R52" s="21" t="str">
        <f ca="1">IF(Q52=0," ",IFERROR(IF(DATEDIF(TODAY(),Q52,"M")&lt;=5,"ROJO",IF(DATEDIF(TODAY(),Q52,"M")&gt;=12,"VERDE",IF(AND(DATEDIF(TODAY(),Q52,"M")&gt;=6,DATEDIF(TODAY(),Q52,"M")&lt;=11),"AMARILLO"))),S52))</f>
        <v xml:space="preserve"> </v>
      </c>
      <c r="S52" s="29" t="str">
        <f>IF(Q52=0," ",IF(Q52&lt;=$N$5,"VENCIDO","NO VENCIDO"))</f>
        <v xml:space="preserve"> </v>
      </c>
      <c r="T52" s="22"/>
      <c r="U52" s="23"/>
      <c r="V52" s="23"/>
      <c r="W52" s="24"/>
      <c r="X52" s="24"/>
      <c r="Y52" s="148"/>
      <c r="Z52" s="25"/>
      <c r="AA52" s="6"/>
      <c r="AB52" s="146"/>
      <c r="AC52" s="146"/>
      <c r="AD52" s="145"/>
      <c r="AE52" s="146"/>
      <c r="AF52" s="146"/>
      <c r="AG52" s="146"/>
      <c r="AH52" s="146"/>
      <c r="AI52" s="146"/>
      <c r="AJ52" s="146"/>
      <c r="AK52" s="146"/>
      <c r="AL52" s="146"/>
      <c r="AM52" s="146"/>
      <c r="AN52" s="146"/>
      <c r="AO52" s="125"/>
      <c r="AP52" s="28"/>
      <c r="AQ52" s="5"/>
    </row>
    <row r="53" spans="1:43" ht="16.5">
      <c r="A53" s="211"/>
      <c r="B53" s="112"/>
      <c r="C53" s="113"/>
      <c r="D53" s="223"/>
      <c r="E53" s="193"/>
      <c r="F53" s="180"/>
      <c r="G53" s="180"/>
      <c r="H53" s="180"/>
      <c r="I53" s="180"/>
      <c r="J53" s="177"/>
      <c r="K53" s="170"/>
      <c r="L53" s="166"/>
      <c r="M53" s="32" t="b">
        <f>M48=N53</f>
        <v>0</v>
      </c>
      <c r="N53" s="33">
        <f>SUM(N48:N52)</f>
        <v>0</v>
      </c>
      <c r="O53" s="34" t="s">
        <v>113</v>
      </c>
      <c r="P53" s="35"/>
      <c r="Q53" s="36"/>
      <c r="R53" s="36"/>
      <c r="S53" s="36"/>
      <c r="T53" s="37">
        <f>SUM(T48:T52)</f>
        <v>0</v>
      </c>
      <c r="U53" s="38"/>
      <c r="V53" s="38"/>
      <c r="W53" s="38"/>
      <c r="X53" s="39"/>
      <c r="Y53" s="149"/>
      <c r="Z53" s="40"/>
      <c r="AA53" s="6"/>
      <c r="AB53" s="41"/>
      <c r="AC53" s="41"/>
      <c r="AD53" s="42"/>
      <c r="AE53" s="41"/>
      <c r="AF53" s="41"/>
      <c r="AG53" s="41"/>
      <c r="AH53" s="41"/>
      <c r="AI53" s="41"/>
      <c r="AJ53" s="41"/>
      <c r="AK53" s="41"/>
      <c r="AL53" s="41"/>
      <c r="AM53" s="41"/>
      <c r="AN53" s="41"/>
      <c r="AO53" s="43"/>
      <c r="AP53" s="28"/>
      <c r="AQ53" s="5"/>
    </row>
    <row r="54" spans="1:43" ht="14.45" customHeight="1">
      <c r="A54" s="209">
        <f>A48+1</f>
        <v>9</v>
      </c>
      <c r="B54" s="108" t="s">
        <v>127</v>
      </c>
      <c r="C54" s="109"/>
      <c r="D54" s="221">
        <f>+Noviembre!M54</f>
        <v>2</v>
      </c>
      <c r="E54" s="191"/>
      <c r="F54" s="178"/>
      <c r="G54" s="178"/>
      <c r="H54" s="178"/>
      <c r="I54" s="178"/>
      <c r="J54" s="175">
        <f>+F54+G54</f>
        <v>0</v>
      </c>
      <c r="K54" s="168">
        <f>+AO54</f>
        <v>0</v>
      </c>
      <c r="L54" s="164">
        <f>+J54+K54</f>
        <v>0</v>
      </c>
      <c r="M54" s="157">
        <f>+(D54+E54)-(L54)+H54-I54</f>
        <v>2</v>
      </c>
      <c r="N54" s="18"/>
      <c r="O54" s="19"/>
      <c r="P54" s="19"/>
      <c r="Q54" s="20"/>
      <c r="R54" s="21" t="str">
        <f ca="1">IF(Q54=0," ",IFERROR(IF(DATEDIF(TODAY(),Q54,"M")&lt;=5,"ROJO",IF(DATEDIF(TODAY(),Q54,"M")&gt;=12,"VERDE",IF(AND(DATEDIF(TODAY(),Q54,"M")&gt;=6,DATEDIF(TODAY(),Q54,"M")&lt;=11),"AMARILLO"))),S54))</f>
        <v xml:space="preserve"> </v>
      </c>
      <c r="S54" s="21" t="str">
        <f>IF(Q54=0," ",IF(Q54&lt;=$N$5,"VENCIDO","NO VENCIDO"))</f>
        <v xml:space="preserve"> </v>
      </c>
      <c r="T54" s="22"/>
      <c r="U54" s="23"/>
      <c r="V54" s="23"/>
      <c r="W54" s="24"/>
      <c r="X54" s="24"/>
      <c r="Y54" s="147">
        <f>+AT54</f>
        <v>0</v>
      </c>
      <c r="Z54" s="25"/>
      <c r="AA54" s="6"/>
      <c r="AB54" s="146"/>
      <c r="AC54" s="146"/>
      <c r="AD54" s="145">
        <f>+AB54+AC54</f>
        <v>0</v>
      </c>
      <c r="AE54" s="146"/>
      <c r="AF54" s="146"/>
      <c r="AG54" s="146"/>
      <c r="AH54" s="146"/>
      <c r="AI54" s="146"/>
      <c r="AJ54" s="146"/>
      <c r="AK54" s="146"/>
      <c r="AL54" s="146"/>
      <c r="AM54" s="146"/>
      <c r="AN54" s="146"/>
      <c r="AO54" s="123">
        <f>SUM(AD54:AN58)</f>
        <v>0</v>
      </c>
      <c r="AP54" s="28"/>
      <c r="AQ54" s="5"/>
    </row>
    <row r="55" spans="1:43" ht="14.45" customHeight="1">
      <c r="A55" s="210"/>
      <c r="B55" s="110"/>
      <c r="C55" s="111"/>
      <c r="D55" s="222"/>
      <c r="E55" s="192"/>
      <c r="F55" s="179"/>
      <c r="G55" s="179"/>
      <c r="H55" s="179"/>
      <c r="I55" s="179"/>
      <c r="J55" s="176"/>
      <c r="K55" s="169"/>
      <c r="L55" s="165"/>
      <c r="M55" s="158"/>
      <c r="N55" s="18"/>
      <c r="O55" s="19"/>
      <c r="P55" s="19"/>
      <c r="Q55" s="20"/>
      <c r="R55" s="21" t="str">
        <f ca="1">IF(Q55=0," ",IFERROR(IF(DATEDIF(TODAY(),Q55,"M")&lt;=5,"ROJO",IF(DATEDIF(TODAY(),Q55,"M")&gt;=12,"VERDE",IF(AND(DATEDIF(TODAY(),Q55,"M")&gt;=6,DATEDIF(TODAY(),Q55,"M")&lt;=11),"AMARILLO"))),S55))</f>
        <v xml:space="preserve"> </v>
      </c>
      <c r="S55" s="29" t="str">
        <f>IF(Q55=0," ",IF(Q55&lt;=$N$5,"VENCIDO","NO VENCIDO"))</f>
        <v xml:space="preserve"> </v>
      </c>
      <c r="T55" s="22"/>
      <c r="U55" s="23"/>
      <c r="V55" s="23"/>
      <c r="W55" s="24"/>
      <c r="X55" s="24"/>
      <c r="Y55" s="148"/>
      <c r="Z55" s="25"/>
      <c r="AA55" s="6"/>
      <c r="AB55" s="146"/>
      <c r="AC55" s="146"/>
      <c r="AD55" s="145"/>
      <c r="AE55" s="146"/>
      <c r="AF55" s="146"/>
      <c r="AG55" s="146"/>
      <c r="AH55" s="146"/>
      <c r="AI55" s="146"/>
      <c r="AJ55" s="146"/>
      <c r="AK55" s="146"/>
      <c r="AL55" s="146"/>
      <c r="AM55" s="146"/>
      <c r="AN55" s="146"/>
      <c r="AO55" s="124"/>
      <c r="AP55" s="28"/>
      <c r="AQ55" s="5"/>
    </row>
    <row r="56" spans="1:43" ht="14.45" customHeight="1">
      <c r="A56" s="210"/>
      <c r="B56" s="110"/>
      <c r="C56" s="111"/>
      <c r="D56" s="222"/>
      <c r="E56" s="192"/>
      <c r="F56" s="179"/>
      <c r="G56" s="179"/>
      <c r="H56" s="179"/>
      <c r="I56" s="179"/>
      <c r="J56" s="176"/>
      <c r="K56" s="169"/>
      <c r="L56" s="165"/>
      <c r="M56" s="158"/>
      <c r="N56" s="18"/>
      <c r="O56" s="19"/>
      <c r="P56" s="19"/>
      <c r="Q56" s="20"/>
      <c r="R56" s="21" t="str">
        <f ca="1">IF(Q56=0," ",IFERROR(IF(DATEDIF(TODAY(),Q56,"M")&lt;=5,"ROJO",IF(DATEDIF(TODAY(),Q56,"M")&gt;=12,"VERDE",IF(AND(DATEDIF(TODAY(),Q56,"M")&gt;=6,DATEDIF(TODAY(),Q56,"M")&lt;=11),"AMARILLO"))),S56))</f>
        <v xml:space="preserve"> </v>
      </c>
      <c r="S56" s="29" t="str">
        <f>IF(Q56=0," ",IF(Q56&lt;=$N$5,"VENCIDO","NO VENCIDO"))</f>
        <v xml:space="preserve"> </v>
      </c>
      <c r="T56" s="22"/>
      <c r="U56" s="23"/>
      <c r="V56" s="23"/>
      <c r="W56" s="24"/>
      <c r="X56" s="24"/>
      <c r="Y56" s="148"/>
      <c r="Z56" s="25"/>
      <c r="AA56" s="6"/>
      <c r="AB56" s="146"/>
      <c r="AC56" s="146"/>
      <c r="AD56" s="145"/>
      <c r="AE56" s="146"/>
      <c r="AF56" s="146"/>
      <c r="AG56" s="146"/>
      <c r="AH56" s="146"/>
      <c r="AI56" s="146"/>
      <c r="AJ56" s="146"/>
      <c r="AK56" s="146"/>
      <c r="AL56" s="146"/>
      <c r="AM56" s="146"/>
      <c r="AN56" s="146"/>
      <c r="AO56" s="124"/>
      <c r="AP56" s="28"/>
      <c r="AQ56" s="5"/>
    </row>
    <row r="57" spans="1:43" ht="14.45" customHeight="1">
      <c r="A57" s="210"/>
      <c r="B57" s="110"/>
      <c r="C57" s="111"/>
      <c r="D57" s="222"/>
      <c r="E57" s="192"/>
      <c r="F57" s="179"/>
      <c r="G57" s="179"/>
      <c r="H57" s="179"/>
      <c r="I57" s="179"/>
      <c r="J57" s="176"/>
      <c r="K57" s="169"/>
      <c r="L57" s="165"/>
      <c r="M57" s="158"/>
      <c r="N57" s="18"/>
      <c r="O57" s="19"/>
      <c r="P57" s="19"/>
      <c r="Q57" s="20"/>
      <c r="R57" s="21" t="str">
        <f ca="1">IF(Q57=0," ",IFERROR(IF(DATEDIF(TODAY(),Q57,"M")&lt;=5,"ROJO",IF(DATEDIF(TODAY(),Q57,"M")&gt;=12,"VERDE",IF(AND(DATEDIF(TODAY(),Q57,"M")&gt;=6,DATEDIF(TODAY(),Q57,"M")&lt;=11),"AMARILLO"))),S57))</f>
        <v xml:space="preserve"> </v>
      </c>
      <c r="S57" s="29" t="str">
        <f>IF(Q57=0," ",IF(Q57&lt;=$N$5,"VENCIDO","NO VENCIDO"))</f>
        <v xml:space="preserve"> </v>
      </c>
      <c r="T57" s="22"/>
      <c r="U57" s="23"/>
      <c r="V57" s="23"/>
      <c r="W57" s="24"/>
      <c r="X57" s="24"/>
      <c r="Y57" s="148"/>
      <c r="Z57" s="25"/>
      <c r="AA57" s="6"/>
      <c r="AB57" s="146"/>
      <c r="AC57" s="146"/>
      <c r="AD57" s="145"/>
      <c r="AE57" s="146"/>
      <c r="AF57" s="146"/>
      <c r="AG57" s="146"/>
      <c r="AH57" s="146"/>
      <c r="AI57" s="146"/>
      <c r="AJ57" s="146"/>
      <c r="AK57" s="146"/>
      <c r="AL57" s="146"/>
      <c r="AM57" s="146"/>
      <c r="AN57" s="146"/>
      <c r="AO57" s="124"/>
      <c r="AP57" s="28"/>
      <c r="AQ57" s="5"/>
    </row>
    <row r="58" spans="1:43" ht="14.45" customHeight="1">
      <c r="A58" s="210"/>
      <c r="B58" s="110"/>
      <c r="C58" s="111"/>
      <c r="D58" s="222"/>
      <c r="E58" s="192"/>
      <c r="F58" s="179"/>
      <c r="G58" s="179"/>
      <c r="H58" s="179"/>
      <c r="I58" s="179"/>
      <c r="J58" s="176"/>
      <c r="K58" s="169"/>
      <c r="L58" s="165"/>
      <c r="M58" s="159"/>
      <c r="N58" s="18"/>
      <c r="O58" s="19"/>
      <c r="P58" s="19"/>
      <c r="Q58" s="20"/>
      <c r="R58" s="21" t="str">
        <f ca="1">IF(Q58=0," ",IFERROR(IF(DATEDIF(TODAY(),Q58,"M")&lt;=5,"ROJO",IF(DATEDIF(TODAY(),Q58,"M")&gt;=12,"VERDE",IF(AND(DATEDIF(TODAY(),Q58,"M")&gt;=6,DATEDIF(TODAY(),Q58,"M")&lt;=11),"AMARILLO"))),S58))</f>
        <v xml:space="preserve"> </v>
      </c>
      <c r="S58" s="29" t="str">
        <f>IF(Q58=0," ",IF(Q58&lt;=$N$5,"VENCIDO","NO VENCIDO"))</f>
        <v xml:space="preserve"> </v>
      </c>
      <c r="T58" s="22"/>
      <c r="U58" s="23"/>
      <c r="V58" s="23"/>
      <c r="W58" s="24"/>
      <c r="X58" s="24"/>
      <c r="Y58" s="148"/>
      <c r="Z58" s="25"/>
      <c r="AA58" s="6"/>
      <c r="AB58" s="146"/>
      <c r="AC58" s="146"/>
      <c r="AD58" s="145"/>
      <c r="AE58" s="146"/>
      <c r="AF58" s="146"/>
      <c r="AG58" s="146"/>
      <c r="AH58" s="146"/>
      <c r="AI58" s="146"/>
      <c r="AJ58" s="146"/>
      <c r="AK58" s="146"/>
      <c r="AL58" s="146"/>
      <c r="AM58" s="146"/>
      <c r="AN58" s="146"/>
      <c r="AO58" s="125"/>
      <c r="AP58" s="28"/>
      <c r="AQ58" s="5"/>
    </row>
    <row r="59" spans="1:43" ht="16.5">
      <c r="A59" s="211"/>
      <c r="B59" s="112"/>
      <c r="C59" s="113"/>
      <c r="D59" s="223"/>
      <c r="E59" s="193"/>
      <c r="F59" s="180"/>
      <c r="G59" s="180"/>
      <c r="H59" s="180"/>
      <c r="I59" s="180"/>
      <c r="J59" s="177"/>
      <c r="K59" s="170"/>
      <c r="L59" s="166"/>
      <c r="M59" s="32" t="b">
        <f>M54=N59</f>
        <v>0</v>
      </c>
      <c r="N59" s="33">
        <f>SUM(N54:N58)</f>
        <v>0</v>
      </c>
      <c r="O59" s="34" t="s">
        <v>113</v>
      </c>
      <c r="P59" s="35"/>
      <c r="Q59" s="36"/>
      <c r="R59" s="36"/>
      <c r="S59" s="36"/>
      <c r="T59" s="37">
        <f>SUM(T54:T58)</f>
        <v>0</v>
      </c>
      <c r="U59" s="38"/>
      <c r="V59" s="38"/>
      <c r="W59" s="38"/>
      <c r="X59" s="39"/>
      <c r="Y59" s="149"/>
      <c r="Z59" s="40"/>
      <c r="AA59" s="6"/>
      <c r="AB59" s="41"/>
      <c r="AC59" s="41"/>
      <c r="AD59" s="42"/>
      <c r="AE59" s="41"/>
      <c r="AF59" s="41"/>
      <c r="AG59" s="41"/>
      <c r="AH59" s="41"/>
      <c r="AI59" s="41"/>
      <c r="AJ59" s="41"/>
      <c r="AK59" s="41"/>
      <c r="AL59" s="41"/>
      <c r="AM59" s="41"/>
      <c r="AN59" s="41"/>
      <c r="AO59" s="43"/>
      <c r="AP59" s="28"/>
      <c r="AQ59" s="5"/>
    </row>
    <row r="60" spans="1:43" ht="14.45" customHeight="1">
      <c r="A60" s="209">
        <f>A54+1</f>
        <v>10</v>
      </c>
      <c r="B60" s="108" t="s">
        <v>129</v>
      </c>
      <c r="C60" s="109"/>
      <c r="D60" s="221">
        <f>+Noviembre!M60</f>
        <v>144</v>
      </c>
      <c r="E60" s="191"/>
      <c r="F60" s="178"/>
      <c r="G60" s="178"/>
      <c r="H60" s="178"/>
      <c r="I60" s="178"/>
      <c r="J60" s="175">
        <f>+F60+G60</f>
        <v>0</v>
      </c>
      <c r="K60" s="168">
        <f>+AO60</f>
        <v>0</v>
      </c>
      <c r="L60" s="164">
        <f>+J60+K60</f>
        <v>0</v>
      </c>
      <c r="M60" s="157">
        <f>+(D60+E60)-(L60)+H60-I60</f>
        <v>144</v>
      </c>
      <c r="N60" s="18"/>
      <c r="O60" s="19"/>
      <c r="P60" s="19"/>
      <c r="Q60" s="20"/>
      <c r="R60" s="21" t="str">
        <f ca="1">IF(Q60=0," ",IFERROR(IF(DATEDIF(TODAY(),Q60,"M")&lt;=5,"ROJO",IF(DATEDIF(TODAY(),Q60,"M")&gt;=12,"VERDE",IF(AND(DATEDIF(TODAY(),Q60,"M")&gt;=6,DATEDIF(TODAY(),Q60,"M")&lt;=11),"AMARILLO"))),S60))</f>
        <v xml:space="preserve"> </v>
      </c>
      <c r="S60" s="21" t="str">
        <f>IF(Q60=0," ",IF(Q60&lt;=$N$5,"VENCIDO","NO VENCIDO"))</f>
        <v xml:space="preserve"> </v>
      </c>
      <c r="T60" s="22"/>
      <c r="U60" s="23"/>
      <c r="V60" s="23"/>
      <c r="W60" s="24"/>
      <c r="X60" s="24"/>
      <c r="Y60" s="147">
        <f>+AT60</f>
        <v>0</v>
      </c>
      <c r="Z60" s="25"/>
      <c r="AA60" s="6"/>
      <c r="AB60" s="146"/>
      <c r="AC60" s="146"/>
      <c r="AD60" s="145">
        <f>+AB60+AC60</f>
        <v>0</v>
      </c>
      <c r="AE60" s="146"/>
      <c r="AF60" s="146"/>
      <c r="AG60" s="146"/>
      <c r="AH60" s="146"/>
      <c r="AI60" s="146"/>
      <c r="AJ60" s="146"/>
      <c r="AK60" s="146"/>
      <c r="AL60" s="146"/>
      <c r="AM60" s="146"/>
      <c r="AN60" s="146"/>
      <c r="AO60" s="123">
        <f>SUM(AD60:AN64)</f>
        <v>0</v>
      </c>
      <c r="AP60" s="28"/>
      <c r="AQ60" s="5"/>
    </row>
    <row r="61" spans="1:43" ht="14.45" customHeight="1">
      <c r="A61" s="210"/>
      <c r="B61" s="110"/>
      <c r="C61" s="111"/>
      <c r="D61" s="222"/>
      <c r="E61" s="192"/>
      <c r="F61" s="179"/>
      <c r="G61" s="179"/>
      <c r="H61" s="179"/>
      <c r="I61" s="179"/>
      <c r="J61" s="176"/>
      <c r="K61" s="169"/>
      <c r="L61" s="165"/>
      <c r="M61" s="158"/>
      <c r="N61" s="18"/>
      <c r="O61" s="19"/>
      <c r="P61" s="19"/>
      <c r="Q61" s="20"/>
      <c r="R61" s="21" t="str">
        <f ca="1">IF(Q61=0," ",IFERROR(IF(DATEDIF(TODAY(),Q61,"M")&lt;=5,"ROJO",IF(DATEDIF(TODAY(),Q61,"M")&gt;=12,"VERDE",IF(AND(DATEDIF(TODAY(),Q61,"M")&gt;=6,DATEDIF(TODAY(),Q61,"M")&lt;=11),"AMARILLO"))),S61))</f>
        <v xml:space="preserve"> </v>
      </c>
      <c r="S61" s="29" t="str">
        <f>IF(Q61=0," ",IF(Q61&lt;=$N$5,"VENCIDO","NO VENCIDO"))</f>
        <v xml:space="preserve"> </v>
      </c>
      <c r="T61" s="22"/>
      <c r="U61" s="23"/>
      <c r="V61" s="23"/>
      <c r="W61" s="24"/>
      <c r="X61" s="24"/>
      <c r="Y61" s="148"/>
      <c r="Z61" s="25"/>
      <c r="AA61" s="6"/>
      <c r="AB61" s="146"/>
      <c r="AC61" s="146"/>
      <c r="AD61" s="145"/>
      <c r="AE61" s="146"/>
      <c r="AF61" s="146"/>
      <c r="AG61" s="146"/>
      <c r="AH61" s="146"/>
      <c r="AI61" s="146"/>
      <c r="AJ61" s="146"/>
      <c r="AK61" s="146"/>
      <c r="AL61" s="146"/>
      <c r="AM61" s="146"/>
      <c r="AN61" s="146"/>
      <c r="AO61" s="124"/>
      <c r="AP61" s="28"/>
      <c r="AQ61" s="5"/>
    </row>
    <row r="62" spans="1:43" ht="14.45" customHeight="1">
      <c r="A62" s="210"/>
      <c r="B62" s="110"/>
      <c r="C62" s="111"/>
      <c r="D62" s="222"/>
      <c r="E62" s="192"/>
      <c r="F62" s="179"/>
      <c r="G62" s="179"/>
      <c r="H62" s="179"/>
      <c r="I62" s="179"/>
      <c r="J62" s="176"/>
      <c r="K62" s="169"/>
      <c r="L62" s="165"/>
      <c r="M62" s="158"/>
      <c r="N62" s="18"/>
      <c r="O62" s="19"/>
      <c r="P62" s="19"/>
      <c r="Q62" s="20"/>
      <c r="R62" s="21" t="str">
        <f ca="1">IF(Q62=0," ",IFERROR(IF(DATEDIF(TODAY(),Q62,"M")&lt;=5,"ROJO",IF(DATEDIF(TODAY(),Q62,"M")&gt;=12,"VERDE",IF(AND(DATEDIF(TODAY(),Q62,"M")&gt;=6,DATEDIF(TODAY(),Q62,"M")&lt;=11),"AMARILLO"))),S62))</f>
        <v xml:space="preserve"> </v>
      </c>
      <c r="S62" s="29" t="str">
        <f>IF(Q62=0," ",IF(Q62&lt;=$N$5,"VENCIDO","NO VENCIDO"))</f>
        <v xml:space="preserve"> </v>
      </c>
      <c r="T62" s="22"/>
      <c r="U62" s="23"/>
      <c r="V62" s="23"/>
      <c r="W62" s="24"/>
      <c r="X62" s="24"/>
      <c r="Y62" s="148"/>
      <c r="Z62" s="25"/>
      <c r="AA62" s="6"/>
      <c r="AB62" s="146"/>
      <c r="AC62" s="146"/>
      <c r="AD62" s="145"/>
      <c r="AE62" s="146"/>
      <c r="AF62" s="146"/>
      <c r="AG62" s="146"/>
      <c r="AH62" s="146"/>
      <c r="AI62" s="146"/>
      <c r="AJ62" s="146"/>
      <c r="AK62" s="146"/>
      <c r="AL62" s="146"/>
      <c r="AM62" s="146"/>
      <c r="AN62" s="146"/>
      <c r="AO62" s="124"/>
      <c r="AP62" s="28"/>
      <c r="AQ62" s="5"/>
    </row>
    <row r="63" spans="1:43" ht="14.45" customHeight="1">
      <c r="A63" s="210"/>
      <c r="B63" s="110"/>
      <c r="C63" s="111"/>
      <c r="D63" s="222"/>
      <c r="E63" s="192"/>
      <c r="F63" s="179"/>
      <c r="G63" s="179"/>
      <c r="H63" s="179"/>
      <c r="I63" s="179"/>
      <c r="J63" s="176"/>
      <c r="K63" s="169"/>
      <c r="L63" s="165"/>
      <c r="M63" s="158"/>
      <c r="N63" s="18"/>
      <c r="O63" s="19"/>
      <c r="P63" s="19"/>
      <c r="Q63" s="20"/>
      <c r="R63" s="21" t="str">
        <f ca="1">IF(Q63=0," ",IFERROR(IF(DATEDIF(TODAY(),Q63,"M")&lt;=5,"ROJO",IF(DATEDIF(TODAY(),Q63,"M")&gt;=12,"VERDE",IF(AND(DATEDIF(TODAY(),Q63,"M")&gt;=6,DATEDIF(TODAY(),Q63,"M")&lt;=11),"AMARILLO"))),S63))</f>
        <v xml:space="preserve"> </v>
      </c>
      <c r="S63" s="29" t="str">
        <f>IF(Q63=0," ",IF(Q63&lt;=$N$5,"VENCIDO","NO VENCIDO"))</f>
        <v xml:space="preserve"> </v>
      </c>
      <c r="T63" s="22"/>
      <c r="U63" s="23"/>
      <c r="V63" s="23"/>
      <c r="W63" s="24"/>
      <c r="X63" s="24"/>
      <c r="Y63" s="148"/>
      <c r="Z63" s="25"/>
      <c r="AA63" s="6"/>
      <c r="AB63" s="146"/>
      <c r="AC63" s="146"/>
      <c r="AD63" s="145"/>
      <c r="AE63" s="146"/>
      <c r="AF63" s="146"/>
      <c r="AG63" s="146"/>
      <c r="AH63" s="146"/>
      <c r="AI63" s="146"/>
      <c r="AJ63" s="146"/>
      <c r="AK63" s="146"/>
      <c r="AL63" s="146"/>
      <c r="AM63" s="146"/>
      <c r="AN63" s="146"/>
      <c r="AO63" s="124"/>
      <c r="AP63" s="28"/>
      <c r="AQ63" s="5"/>
    </row>
    <row r="64" spans="1:43" ht="14.45" customHeight="1">
      <c r="A64" s="210"/>
      <c r="B64" s="110"/>
      <c r="C64" s="111"/>
      <c r="D64" s="222"/>
      <c r="E64" s="192"/>
      <c r="F64" s="179"/>
      <c r="G64" s="179"/>
      <c r="H64" s="179"/>
      <c r="I64" s="179"/>
      <c r="J64" s="176"/>
      <c r="K64" s="169"/>
      <c r="L64" s="165"/>
      <c r="M64" s="159"/>
      <c r="N64" s="18"/>
      <c r="O64" s="19"/>
      <c r="P64" s="19"/>
      <c r="Q64" s="20"/>
      <c r="R64" s="21" t="str">
        <f ca="1">IF(Q64=0," ",IFERROR(IF(DATEDIF(TODAY(),Q64,"M")&lt;=5,"ROJO",IF(DATEDIF(TODAY(),Q64,"M")&gt;=12,"VERDE",IF(AND(DATEDIF(TODAY(),Q64,"M")&gt;=6,DATEDIF(TODAY(),Q64,"M")&lt;=11),"AMARILLO"))),S64))</f>
        <v xml:space="preserve"> </v>
      </c>
      <c r="S64" s="29" t="str">
        <f>IF(Q64=0," ",IF(Q64&lt;=$N$5,"VENCIDO","NO VENCIDO"))</f>
        <v xml:space="preserve"> </v>
      </c>
      <c r="T64" s="22"/>
      <c r="U64" s="23"/>
      <c r="V64" s="23"/>
      <c r="W64" s="24"/>
      <c r="X64" s="24"/>
      <c r="Y64" s="148"/>
      <c r="Z64" s="25"/>
      <c r="AA64" s="6"/>
      <c r="AB64" s="146"/>
      <c r="AC64" s="146"/>
      <c r="AD64" s="145"/>
      <c r="AE64" s="146"/>
      <c r="AF64" s="146"/>
      <c r="AG64" s="146"/>
      <c r="AH64" s="146"/>
      <c r="AI64" s="146"/>
      <c r="AJ64" s="146"/>
      <c r="AK64" s="146"/>
      <c r="AL64" s="146"/>
      <c r="AM64" s="146"/>
      <c r="AN64" s="146"/>
      <c r="AO64" s="125"/>
      <c r="AP64" s="28"/>
      <c r="AQ64" s="5"/>
    </row>
    <row r="65" spans="1:43" ht="16.5">
      <c r="A65" s="211"/>
      <c r="B65" s="112"/>
      <c r="C65" s="113"/>
      <c r="D65" s="223"/>
      <c r="E65" s="193"/>
      <c r="F65" s="180"/>
      <c r="G65" s="180"/>
      <c r="H65" s="180"/>
      <c r="I65" s="180"/>
      <c r="J65" s="177"/>
      <c r="K65" s="170"/>
      <c r="L65" s="166"/>
      <c r="M65" s="32" t="b">
        <f>M60=N65</f>
        <v>0</v>
      </c>
      <c r="N65" s="33">
        <f>SUM(N60:N64)</f>
        <v>0</v>
      </c>
      <c r="O65" s="34" t="s">
        <v>113</v>
      </c>
      <c r="P65" s="35"/>
      <c r="Q65" s="36"/>
      <c r="R65" s="36"/>
      <c r="S65" s="36"/>
      <c r="T65" s="37">
        <f>SUM(T60:T64)</f>
        <v>0</v>
      </c>
      <c r="U65" s="38"/>
      <c r="V65" s="38"/>
      <c r="W65" s="38"/>
      <c r="X65" s="39"/>
      <c r="Y65" s="149"/>
      <c r="Z65" s="40"/>
      <c r="AA65" s="6"/>
      <c r="AB65" s="41"/>
      <c r="AC65" s="41"/>
      <c r="AD65" s="42"/>
      <c r="AE65" s="41"/>
      <c r="AF65" s="41"/>
      <c r="AG65" s="41"/>
      <c r="AH65" s="41"/>
      <c r="AI65" s="41"/>
      <c r="AJ65" s="41"/>
      <c r="AK65" s="41"/>
      <c r="AL65" s="41"/>
      <c r="AM65" s="41"/>
      <c r="AN65" s="41"/>
      <c r="AO65" s="43"/>
      <c r="AP65" s="28"/>
      <c r="AQ65" s="5"/>
    </row>
    <row r="66" spans="1:43" ht="14.45" customHeight="1">
      <c r="A66" s="209">
        <f>A60+1</f>
        <v>11</v>
      </c>
      <c r="B66" s="108" t="s">
        <v>131</v>
      </c>
      <c r="C66" s="109"/>
      <c r="D66" s="221">
        <f>+Noviembre!M66</f>
        <v>375</v>
      </c>
      <c r="E66" s="191"/>
      <c r="F66" s="178"/>
      <c r="G66" s="178"/>
      <c r="H66" s="178"/>
      <c r="I66" s="178"/>
      <c r="J66" s="175">
        <f>+F66+G66</f>
        <v>0</v>
      </c>
      <c r="K66" s="168">
        <f>+AO66</f>
        <v>0</v>
      </c>
      <c r="L66" s="164">
        <f>+J66+K66</f>
        <v>0</v>
      </c>
      <c r="M66" s="157">
        <f>+(D66+E66)-(L66)+H66-I66</f>
        <v>375</v>
      </c>
      <c r="N66" s="18"/>
      <c r="O66" s="19"/>
      <c r="P66" s="19"/>
      <c r="Q66" s="20"/>
      <c r="R66" s="21" t="str">
        <f ca="1">IF(Q66=0," ",IFERROR(IF(DATEDIF(TODAY(),Q66,"M")&lt;=5,"ROJO",IF(DATEDIF(TODAY(),Q66,"M")&gt;=12,"VERDE",IF(AND(DATEDIF(TODAY(),Q66,"M")&gt;=6,DATEDIF(TODAY(),Q66,"M")&lt;=11),"AMARILLO"))),S66))</f>
        <v xml:space="preserve"> </v>
      </c>
      <c r="S66" s="21" t="str">
        <f>IF(Q66=0," ",IF(Q66&lt;=$N$5,"VENCIDO","NO VENCIDO"))</f>
        <v xml:space="preserve"> </v>
      </c>
      <c r="T66" s="22"/>
      <c r="U66" s="23"/>
      <c r="V66" s="23"/>
      <c r="W66" s="24"/>
      <c r="X66" s="24"/>
      <c r="Y66" s="147">
        <f>+AT66</f>
        <v>0</v>
      </c>
      <c r="Z66" s="25"/>
      <c r="AA66" s="6"/>
      <c r="AB66" s="146"/>
      <c r="AC66" s="146"/>
      <c r="AD66" s="145">
        <f>+AB66+AC66</f>
        <v>0</v>
      </c>
      <c r="AE66" s="146"/>
      <c r="AF66" s="146"/>
      <c r="AG66" s="146"/>
      <c r="AH66" s="146"/>
      <c r="AI66" s="146"/>
      <c r="AJ66" s="146"/>
      <c r="AK66" s="146"/>
      <c r="AL66" s="146"/>
      <c r="AM66" s="146"/>
      <c r="AN66" s="146"/>
      <c r="AO66" s="123">
        <f>SUM(AD66:AN70)</f>
        <v>0</v>
      </c>
      <c r="AP66" s="28"/>
      <c r="AQ66" s="5"/>
    </row>
    <row r="67" spans="1:43" ht="14.45" customHeight="1">
      <c r="A67" s="210"/>
      <c r="B67" s="110"/>
      <c r="C67" s="111"/>
      <c r="D67" s="222"/>
      <c r="E67" s="192"/>
      <c r="F67" s="179"/>
      <c r="G67" s="179"/>
      <c r="H67" s="179"/>
      <c r="I67" s="179"/>
      <c r="J67" s="176"/>
      <c r="K67" s="169"/>
      <c r="L67" s="165"/>
      <c r="M67" s="158"/>
      <c r="N67" s="18"/>
      <c r="O67" s="19"/>
      <c r="P67" s="19"/>
      <c r="Q67" s="20"/>
      <c r="R67" s="21" t="str">
        <f ca="1">IF(Q67=0," ",IFERROR(IF(DATEDIF(TODAY(),Q67,"M")&lt;=5,"ROJO",IF(DATEDIF(TODAY(),Q67,"M")&gt;=12,"VERDE",IF(AND(DATEDIF(TODAY(),Q67,"M")&gt;=6,DATEDIF(TODAY(),Q67,"M")&lt;=11),"AMARILLO"))),S67))</f>
        <v xml:space="preserve"> </v>
      </c>
      <c r="S67" s="29" t="str">
        <f>IF(Q67=0," ",IF(Q67&lt;=$N$5,"VENCIDO","NO VENCIDO"))</f>
        <v xml:space="preserve"> </v>
      </c>
      <c r="T67" s="22"/>
      <c r="U67" s="23"/>
      <c r="V67" s="23"/>
      <c r="W67" s="24"/>
      <c r="X67" s="24"/>
      <c r="Y67" s="148"/>
      <c r="Z67" s="25"/>
      <c r="AA67" s="6"/>
      <c r="AB67" s="146"/>
      <c r="AC67" s="146"/>
      <c r="AD67" s="145"/>
      <c r="AE67" s="146"/>
      <c r="AF67" s="146"/>
      <c r="AG67" s="146"/>
      <c r="AH67" s="146"/>
      <c r="AI67" s="146"/>
      <c r="AJ67" s="146"/>
      <c r="AK67" s="146"/>
      <c r="AL67" s="146"/>
      <c r="AM67" s="146"/>
      <c r="AN67" s="146"/>
      <c r="AO67" s="124"/>
      <c r="AP67" s="28"/>
      <c r="AQ67" s="5"/>
    </row>
    <row r="68" spans="1:43" ht="14.45" customHeight="1">
      <c r="A68" s="210"/>
      <c r="B68" s="110"/>
      <c r="C68" s="111"/>
      <c r="D68" s="222"/>
      <c r="E68" s="192"/>
      <c r="F68" s="179"/>
      <c r="G68" s="179"/>
      <c r="H68" s="179"/>
      <c r="I68" s="179"/>
      <c r="J68" s="176"/>
      <c r="K68" s="169"/>
      <c r="L68" s="165"/>
      <c r="M68" s="158"/>
      <c r="N68" s="18"/>
      <c r="O68" s="19"/>
      <c r="P68" s="19"/>
      <c r="Q68" s="20"/>
      <c r="R68" s="21" t="str">
        <f ca="1">IF(Q68=0," ",IFERROR(IF(DATEDIF(TODAY(),Q68,"M")&lt;=5,"ROJO",IF(DATEDIF(TODAY(),Q68,"M")&gt;=12,"VERDE",IF(AND(DATEDIF(TODAY(),Q68,"M")&gt;=6,DATEDIF(TODAY(),Q68,"M")&lt;=11),"AMARILLO"))),S68))</f>
        <v xml:space="preserve"> </v>
      </c>
      <c r="S68" s="29" t="str">
        <f>IF(Q68=0," ",IF(Q68&lt;=$N$5,"VENCIDO","NO VENCIDO"))</f>
        <v xml:space="preserve"> </v>
      </c>
      <c r="T68" s="22"/>
      <c r="U68" s="23"/>
      <c r="V68" s="23"/>
      <c r="W68" s="24"/>
      <c r="X68" s="24"/>
      <c r="Y68" s="148"/>
      <c r="Z68" s="25"/>
      <c r="AA68" s="6"/>
      <c r="AB68" s="146"/>
      <c r="AC68" s="146"/>
      <c r="AD68" s="145"/>
      <c r="AE68" s="146"/>
      <c r="AF68" s="146"/>
      <c r="AG68" s="146"/>
      <c r="AH68" s="146"/>
      <c r="AI68" s="146"/>
      <c r="AJ68" s="146"/>
      <c r="AK68" s="146"/>
      <c r="AL68" s="146"/>
      <c r="AM68" s="146"/>
      <c r="AN68" s="146"/>
      <c r="AO68" s="124"/>
      <c r="AP68" s="28"/>
      <c r="AQ68" s="5"/>
    </row>
    <row r="69" spans="1:43" ht="14.45" customHeight="1">
      <c r="A69" s="210"/>
      <c r="B69" s="110"/>
      <c r="C69" s="111"/>
      <c r="D69" s="222"/>
      <c r="E69" s="192"/>
      <c r="F69" s="179"/>
      <c r="G69" s="179"/>
      <c r="H69" s="179"/>
      <c r="I69" s="179"/>
      <c r="J69" s="176"/>
      <c r="K69" s="169"/>
      <c r="L69" s="165"/>
      <c r="M69" s="158"/>
      <c r="N69" s="18"/>
      <c r="O69" s="19"/>
      <c r="P69" s="19"/>
      <c r="Q69" s="20"/>
      <c r="R69" s="21" t="str">
        <f ca="1">IF(Q69=0," ",IFERROR(IF(DATEDIF(TODAY(),Q69,"M")&lt;=5,"ROJO",IF(DATEDIF(TODAY(),Q69,"M")&gt;=12,"VERDE",IF(AND(DATEDIF(TODAY(),Q69,"M")&gt;=6,DATEDIF(TODAY(),Q69,"M")&lt;=11),"AMARILLO"))),S69))</f>
        <v xml:space="preserve"> </v>
      </c>
      <c r="S69" s="29" t="str">
        <f>IF(Q69=0," ",IF(Q69&lt;=$N$5,"VENCIDO","NO VENCIDO"))</f>
        <v xml:space="preserve"> </v>
      </c>
      <c r="T69" s="22"/>
      <c r="U69" s="23"/>
      <c r="V69" s="23"/>
      <c r="W69" s="24"/>
      <c r="X69" s="24"/>
      <c r="Y69" s="148"/>
      <c r="Z69" s="25"/>
      <c r="AA69" s="6"/>
      <c r="AB69" s="146"/>
      <c r="AC69" s="146"/>
      <c r="AD69" s="145"/>
      <c r="AE69" s="146"/>
      <c r="AF69" s="146"/>
      <c r="AG69" s="146"/>
      <c r="AH69" s="146"/>
      <c r="AI69" s="146"/>
      <c r="AJ69" s="146"/>
      <c r="AK69" s="146"/>
      <c r="AL69" s="146"/>
      <c r="AM69" s="146"/>
      <c r="AN69" s="146"/>
      <c r="AO69" s="124"/>
      <c r="AP69" s="28"/>
      <c r="AQ69" s="5"/>
    </row>
    <row r="70" spans="1:43" ht="14.45" customHeight="1">
      <c r="A70" s="210"/>
      <c r="B70" s="110"/>
      <c r="C70" s="111"/>
      <c r="D70" s="222"/>
      <c r="E70" s="192"/>
      <c r="F70" s="179"/>
      <c r="G70" s="179"/>
      <c r="H70" s="179"/>
      <c r="I70" s="179"/>
      <c r="J70" s="176"/>
      <c r="K70" s="169"/>
      <c r="L70" s="165"/>
      <c r="M70" s="159"/>
      <c r="N70" s="18"/>
      <c r="O70" s="19"/>
      <c r="P70" s="19"/>
      <c r="Q70" s="20"/>
      <c r="R70" s="21" t="str">
        <f ca="1">IF(Q70=0," ",IFERROR(IF(DATEDIF(TODAY(),Q70,"M")&lt;=5,"ROJO",IF(DATEDIF(TODAY(),Q70,"M")&gt;=12,"VERDE",IF(AND(DATEDIF(TODAY(),Q70,"M")&gt;=6,DATEDIF(TODAY(),Q70,"M")&lt;=11),"AMARILLO"))),S70))</f>
        <v xml:space="preserve"> </v>
      </c>
      <c r="S70" s="29" t="str">
        <f>IF(Q70=0," ",IF(Q70&lt;=$N$5,"VENCIDO","NO VENCIDO"))</f>
        <v xml:space="preserve"> </v>
      </c>
      <c r="T70" s="22"/>
      <c r="U70" s="23"/>
      <c r="V70" s="23"/>
      <c r="W70" s="24"/>
      <c r="X70" s="24"/>
      <c r="Y70" s="148"/>
      <c r="Z70" s="25"/>
      <c r="AA70" s="6"/>
      <c r="AB70" s="146"/>
      <c r="AC70" s="146"/>
      <c r="AD70" s="145"/>
      <c r="AE70" s="146"/>
      <c r="AF70" s="146"/>
      <c r="AG70" s="146"/>
      <c r="AH70" s="146"/>
      <c r="AI70" s="146"/>
      <c r="AJ70" s="146"/>
      <c r="AK70" s="146"/>
      <c r="AL70" s="146"/>
      <c r="AM70" s="146"/>
      <c r="AN70" s="146"/>
      <c r="AO70" s="125"/>
      <c r="AP70" s="28"/>
      <c r="AQ70" s="5"/>
    </row>
    <row r="71" spans="1:43" ht="16.5">
      <c r="A71" s="211"/>
      <c r="B71" s="112"/>
      <c r="C71" s="113"/>
      <c r="D71" s="223"/>
      <c r="E71" s="193"/>
      <c r="F71" s="180"/>
      <c r="G71" s="180"/>
      <c r="H71" s="180"/>
      <c r="I71" s="180"/>
      <c r="J71" s="177"/>
      <c r="K71" s="170"/>
      <c r="L71" s="166"/>
      <c r="M71" s="32" t="b">
        <f>M66=N71</f>
        <v>0</v>
      </c>
      <c r="N71" s="33">
        <f>SUM(N66:N70)</f>
        <v>0</v>
      </c>
      <c r="O71" s="34" t="s">
        <v>113</v>
      </c>
      <c r="P71" s="35"/>
      <c r="Q71" s="36"/>
      <c r="R71" s="36"/>
      <c r="S71" s="36"/>
      <c r="T71" s="37">
        <f>SUM(T66:T70)</f>
        <v>0</v>
      </c>
      <c r="U71" s="38"/>
      <c r="V71" s="38"/>
      <c r="W71" s="38"/>
      <c r="X71" s="39"/>
      <c r="Y71" s="149"/>
      <c r="Z71" s="40"/>
      <c r="AA71" s="6"/>
      <c r="AB71" s="41"/>
      <c r="AC71" s="41"/>
      <c r="AD71" s="42"/>
      <c r="AE71" s="41"/>
      <c r="AF71" s="41"/>
      <c r="AG71" s="41"/>
      <c r="AH71" s="41"/>
      <c r="AI71" s="41"/>
      <c r="AJ71" s="41"/>
      <c r="AK71" s="41"/>
      <c r="AL71" s="41"/>
      <c r="AM71" s="41"/>
      <c r="AN71" s="41"/>
      <c r="AO71" s="43"/>
      <c r="AP71" s="28"/>
      <c r="AQ71" s="5"/>
    </row>
    <row r="72" spans="1:43" ht="14.45" customHeight="1">
      <c r="A72" s="209">
        <f>A66+1</f>
        <v>12</v>
      </c>
      <c r="B72" s="114" t="s">
        <v>133</v>
      </c>
      <c r="C72" s="114"/>
      <c r="D72" s="221">
        <f>+Noviembre!M72</f>
        <v>0</v>
      </c>
      <c r="E72" s="191"/>
      <c r="F72" s="178"/>
      <c r="G72" s="178"/>
      <c r="H72" s="178"/>
      <c r="I72" s="178"/>
      <c r="J72" s="175">
        <f>+F72+G72</f>
        <v>0</v>
      </c>
      <c r="K72" s="168">
        <f>+AO72</f>
        <v>0</v>
      </c>
      <c r="L72" s="164">
        <f>+J72+K72</f>
        <v>0</v>
      </c>
      <c r="M72" s="157">
        <f>+(D72+E72)-(L72)+H72-I72</f>
        <v>0</v>
      </c>
      <c r="N72" s="18"/>
      <c r="O72" s="19"/>
      <c r="P72" s="19"/>
      <c r="Q72" s="20"/>
      <c r="R72" s="21" t="str">
        <f ca="1">IF(Q72=0," ",IFERROR(IF(DATEDIF(TODAY(),Q72,"M")&lt;=5,"ROJO",IF(DATEDIF(TODAY(),Q72,"M")&gt;=12,"VERDE",IF(AND(DATEDIF(TODAY(),Q72,"M")&gt;=6,DATEDIF(TODAY(),Q72,"M")&lt;=11),"AMARILLO"))),S72))</f>
        <v xml:space="preserve"> </v>
      </c>
      <c r="S72" s="21" t="str">
        <f>IF(Q72=0," ",IF(Q72&lt;=$N$5,"VENCIDO","NO VENCIDO"))</f>
        <v xml:space="preserve"> </v>
      </c>
      <c r="T72" s="22"/>
      <c r="U72" s="23"/>
      <c r="V72" s="23"/>
      <c r="W72" s="24"/>
      <c r="X72" s="24"/>
      <c r="Y72" s="147">
        <f>+AT72</f>
        <v>0</v>
      </c>
      <c r="Z72" s="25"/>
      <c r="AA72" s="6"/>
      <c r="AB72" s="146"/>
      <c r="AC72" s="146"/>
      <c r="AD72" s="145">
        <f>+AB72+AC72</f>
        <v>0</v>
      </c>
      <c r="AE72" s="146"/>
      <c r="AF72" s="146"/>
      <c r="AG72" s="146"/>
      <c r="AH72" s="146"/>
      <c r="AI72" s="146"/>
      <c r="AJ72" s="146"/>
      <c r="AK72" s="146"/>
      <c r="AL72" s="146"/>
      <c r="AM72" s="146"/>
      <c r="AN72" s="146"/>
      <c r="AO72" s="123">
        <f>SUM(AD72:AN76)</f>
        <v>0</v>
      </c>
      <c r="AP72" s="28"/>
      <c r="AQ72" s="5"/>
    </row>
    <row r="73" spans="1:43" ht="14.45" customHeight="1">
      <c r="A73" s="210"/>
      <c r="B73" s="114"/>
      <c r="C73" s="114"/>
      <c r="D73" s="222"/>
      <c r="E73" s="192"/>
      <c r="F73" s="179"/>
      <c r="G73" s="179"/>
      <c r="H73" s="179"/>
      <c r="I73" s="179"/>
      <c r="J73" s="176"/>
      <c r="K73" s="169"/>
      <c r="L73" s="165"/>
      <c r="M73" s="158"/>
      <c r="N73" s="18"/>
      <c r="O73" s="19"/>
      <c r="P73" s="19"/>
      <c r="Q73" s="20"/>
      <c r="R73" s="21" t="str">
        <f ca="1">IF(Q73=0," ",IFERROR(IF(DATEDIF(TODAY(),Q73,"M")&lt;=5,"ROJO",IF(DATEDIF(TODAY(),Q73,"M")&gt;=12,"VERDE",IF(AND(DATEDIF(TODAY(),Q73,"M")&gt;=6,DATEDIF(TODAY(),Q73,"M")&lt;=11),"AMARILLO"))),S73))</f>
        <v xml:space="preserve"> </v>
      </c>
      <c r="S73" s="29" t="str">
        <f>IF(Q73=0," ",IF(Q73&lt;=$N$5,"VENCIDO","NO VENCIDO"))</f>
        <v xml:space="preserve"> </v>
      </c>
      <c r="T73" s="22"/>
      <c r="U73" s="23"/>
      <c r="V73" s="23"/>
      <c r="W73" s="24"/>
      <c r="X73" s="24"/>
      <c r="Y73" s="148"/>
      <c r="Z73" s="25"/>
      <c r="AA73" s="6"/>
      <c r="AB73" s="146"/>
      <c r="AC73" s="146"/>
      <c r="AD73" s="145"/>
      <c r="AE73" s="146"/>
      <c r="AF73" s="146"/>
      <c r="AG73" s="146"/>
      <c r="AH73" s="146"/>
      <c r="AI73" s="146"/>
      <c r="AJ73" s="146"/>
      <c r="AK73" s="146"/>
      <c r="AL73" s="146"/>
      <c r="AM73" s="146"/>
      <c r="AN73" s="146"/>
      <c r="AO73" s="124"/>
      <c r="AP73" s="28"/>
      <c r="AQ73" s="5"/>
    </row>
    <row r="74" spans="1:43" ht="14.45" customHeight="1">
      <c r="A74" s="210"/>
      <c r="B74" s="114"/>
      <c r="C74" s="114"/>
      <c r="D74" s="222"/>
      <c r="E74" s="192"/>
      <c r="F74" s="179"/>
      <c r="G74" s="179"/>
      <c r="H74" s="179"/>
      <c r="I74" s="179"/>
      <c r="J74" s="176"/>
      <c r="K74" s="169"/>
      <c r="L74" s="165"/>
      <c r="M74" s="158"/>
      <c r="N74" s="18"/>
      <c r="O74" s="19"/>
      <c r="P74" s="19"/>
      <c r="Q74" s="20"/>
      <c r="R74" s="21" t="str">
        <f ca="1">IF(Q74=0," ",IFERROR(IF(DATEDIF(TODAY(),Q74,"M")&lt;=5,"ROJO",IF(DATEDIF(TODAY(),Q74,"M")&gt;=12,"VERDE",IF(AND(DATEDIF(TODAY(),Q74,"M")&gt;=6,DATEDIF(TODAY(),Q74,"M")&lt;=11),"AMARILLO"))),S74))</f>
        <v xml:space="preserve"> </v>
      </c>
      <c r="S74" s="29" t="str">
        <f>IF(Q74=0," ",IF(Q74&lt;=$N$5,"VENCIDO","NO VENCIDO"))</f>
        <v xml:space="preserve"> </v>
      </c>
      <c r="T74" s="22"/>
      <c r="U74" s="23"/>
      <c r="V74" s="23"/>
      <c r="W74" s="24"/>
      <c r="X74" s="24"/>
      <c r="Y74" s="148"/>
      <c r="Z74" s="25"/>
      <c r="AA74" s="6"/>
      <c r="AB74" s="146"/>
      <c r="AC74" s="146"/>
      <c r="AD74" s="145"/>
      <c r="AE74" s="146"/>
      <c r="AF74" s="146"/>
      <c r="AG74" s="146"/>
      <c r="AH74" s="146"/>
      <c r="AI74" s="146"/>
      <c r="AJ74" s="146"/>
      <c r="AK74" s="146"/>
      <c r="AL74" s="146"/>
      <c r="AM74" s="146"/>
      <c r="AN74" s="146"/>
      <c r="AO74" s="124"/>
      <c r="AP74" s="28"/>
      <c r="AQ74" s="5"/>
    </row>
    <row r="75" spans="1:43" ht="14.45" customHeight="1">
      <c r="A75" s="210"/>
      <c r="B75" s="114"/>
      <c r="C75" s="114"/>
      <c r="D75" s="222"/>
      <c r="E75" s="192"/>
      <c r="F75" s="179"/>
      <c r="G75" s="179"/>
      <c r="H75" s="179"/>
      <c r="I75" s="179"/>
      <c r="J75" s="176"/>
      <c r="K75" s="169"/>
      <c r="L75" s="165"/>
      <c r="M75" s="158"/>
      <c r="N75" s="18"/>
      <c r="O75" s="19"/>
      <c r="P75" s="19"/>
      <c r="Q75" s="20"/>
      <c r="R75" s="21" t="str">
        <f ca="1">IF(Q75=0," ",IFERROR(IF(DATEDIF(TODAY(),Q75,"M")&lt;=5,"ROJO",IF(DATEDIF(TODAY(),Q75,"M")&gt;=12,"VERDE",IF(AND(DATEDIF(TODAY(),Q75,"M")&gt;=6,DATEDIF(TODAY(),Q75,"M")&lt;=11),"AMARILLO"))),S75))</f>
        <v xml:space="preserve"> </v>
      </c>
      <c r="S75" s="29" t="str">
        <f>IF(Q75=0," ",IF(Q75&lt;=$N$5,"VENCIDO","NO VENCIDO"))</f>
        <v xml:space="preserve"> </v>
      </c>
      <c r="T75" s="22"/>
      <c r="U75" s="23"/>
      <c r="V75" s="23"/>
      <c r="W75" s="24"/>
      <c r="X75" s="24"/>
      <c r="Y75" s="148"/>
      <c r="Z75" s="25"/>
      <c r="AA75" s="6"/>
      <c r="AB75" s="146"/>
      <c r="AC75" s="146"/>
      <c r="AD75" s="145"/>
      <c r="AE75" s="146"/>
      <c r="AF75" s="146"/>
      <c r="AG75" s="146"/>
      <c r="AH75" s="146"/>
      <c r="AI75" s="146"/>
      <c r="AJ75" s="146"/>
      <c r="AK75" s="146"/>
      <c r="AL75" s="146"/>
      <c r="AM75" s="146"/>
      <c r="AN75" s="146"/>
      <c r="AO75" s="124"/>
      <c r="AP75" s="28"/>
      <c r="AQ75" s="5"/>
    </row>
    <row r="76" spans="1:43" ht="14.45" customHeight="1">
      <c r="A76" s="210"/>
      <c r="B76" s="114"/>
      <c r="C76" s="114"/>
      <c r="D76" s="222"/>
      <c r="E76" s="192"/>
      <c r="F76" s="179"/>
      <c r="G76" s="179"/>
      <c r="H76" s="179"/>
      <c r="I76" s="179"/>
      <c r="J76" s="176"/>
      <c r="K76" s="169"/>
      <c r="L76" s="165"/>
      <c r="M76" s="159"/>
      <c r="N76" s="18"/>
      <c r="O76" s="19"/>
      <c r="P76" s="19"/>
      <c r="Q76" s="20"/>
      <c r="R76" s="21" t="str">
        <f ca="1">IF(Q76=0," ",IFERROR(IF(DATEDIF(TODAY(),Q76,"M")&lt;=5,"ROJO",IF(DATEDIF(TODAY(),Q76,"M")&gt;=12,"VERDE",IF(AND(DATEDIF(TODAY(),Q76,"M")&gt;=6,DATEDIF(TODAY(),Q76,"M")&lt;=11),"AMARILLO"))),S76))</f>
        <v xml:space="preserve"> </v>
      </c>
      <c r="S76" s="29" t="str">
        <f>IF(Q76=0," ",IF(Q76&lt;=$N$5,"VENCIDO","NO VENCIDO"))</f>
        <v xml:space="preserve"> </v>
      </c>
      <c r="T76" s="22"/>
      <c r="U76" s="23"/>
      <c r="V76" s="23"/>
      <c r="W76" s="24"/>
      <c r="X76" s="24"/>
      <c r="Y76" s="148"/>
      <c r="Z76" s="25"/>
      <c r="AA76" s="6"/>
      <c r="AB76" s="146"/>
      <c r="AC76" s="146"/>
      <c r="AD76" s="145"/>
      <c r="AE76" s="146"/>
      <c r="AF76" s="146"/>
      <c r="AG76" s="146"/>
      <c r="AH76" s="146"/>
      <c r="AI76" s="146"/>
      <c r="AJ76" s="146"/>
      <c r="AK76" s="146"/>
      <c r="AL76" s="146"/>
      <c r="AM76" s="146"/>
      <c r="AN76" s="146"/>
      <c r="AO76" s="125"/>
      <c r="AP76" s="28"/>
      <c r="AQ76" s="5"/>
    </row>
    <row r="77" spans="1:43" ht="16.5">
      <c r="A77" s="211"/>
      <c r="B77" s="114"/>
      <c r="C77" s="114"/>
      <c r="D77" s="223"/>
      <c r="E77" s="193"/>
      <c r="F77" s="180"/>
      <c r="G77" s="180"/>
      <c r="H77" s="180"/>
      <c r="I77" s="180"/>
      <c r="J77" s="177"/>
      <c r="K77" s="170"/>
      <c r="L77" s="166"/>
      <c r="M77" s="32" t="b">
        <f>M72=N77</f>
        <v>1</v>
      </c>
      <c r="N77" s="33">
        <f>SUM(N72:N76)</f>
        <v>0</v>
      </c>
      <c r="O77" s="34" t="s">
        <v>113</v>
      </c>
      <c r="P77" s="35"/>
      <c r="Q77" s="36"/>
      <c r="R77" s="36"/>
      <c r="S77" s="36"/>
      <c r="T77" s="37">
        <f>SUM(T72:T76)</f>
        <v>0</v>
      </c>
      <c r="U77" s="38"/>
      <c r="V77" s="38"/>
      <c r="W77" s="38"/>
      <c r="X77" s="39"/>
      <c r="Y77" s="149"/>
      <c r="Z77" s="40"/>
      <c r="AA77" s="6"/>
      <c r="AB77" s="41"/>
      <c r="AC77" s="42"/>
      <c r="AD77" s="42"/>
      <c r="AE77" s="42"/>
      <c r="AF77" s="42"/>
      <c r="AG77" s="42"/>
      <c r="AH77" s="42"/>
      <c r="AI77" s="42"/>
      <c r="AJ77" s="42"/>
      <c r="AK77" s="42"/>
      <c r="AL77" s="42"/>
      <c r="AM77" s="42"/>
      <c r="AN77" s="42"/>
      <c r="AO77" s="43"/>
      <c r="AP77" s="28"/>
      <c r="AQ77" s="5"/>
    </row>
    <row r="78" spans="1:43" ht="14.45" customHeight="1">
      <c r="A78" s="209">
        <f>A72+1</f>
        <v>13</v>
      </c>
      <c r="B78" s="114" t="s">
        <v>134</v>
      </c>
      <c r="C78" s="114"/>
      <c r="D78" s="221">
        <f>+Noviembre!M78</f>
        <v>135</v>
      </c>
      <c r="E78" s="191"/>
      <c r="F78" s="178"/>
      <c r="G78" s="178"/>
      <c r="H78" s="178"/>
      <c r="I78" s="178"/>
      <c r="J78" s="175">
        <f>+F78+G78</f>
        <v>0</v>
      </c>
      <c r="K78" s="168">
        <f>+AO78</f>
        <v>0</v>
      </c>
      <c r="L78" s="164">
        <f>+J78+K78</f>
        <v>0</v>
      </c>
      <c r="M78" s="157">
        <f>+(D78+E78)-(L78)+H78-I78</f>
        <v>135</v>
      </c>
      <c r="N78" s="18"/>
      <c r="O78" s="19"/>
      <c r="P78" s="19"/>
      <c r="Q78" s="20"/>
      <c r="R78" s="21" t="str">
        <f ca="1">IF(Q78=0," ",IFERROR(IF(DATEDIF(TODAY(),Q78,"M")&lt;=5,"ROJO",IF(DATEDIF(TODAY(),Q78,"M")&gt;=12,"VERDE",IF(AND(DATEDIF(TODAY(),Q78,"M")&gt;=6,DATEDIF(TODAY(),Q78,"M")&lt;=11),"AMARILLO"))),S78))</f>
        <v xml:space="preserve"> </v>
      </c>
      <c r="S78" s="21" t="str">
        <f>IF(Q78=0," ",IF(Q78&lt;=$N$5,"VENCIDO","NO VENCIDO"))</f>
        <v xml:space="preserve"> </v>
      </c>
      <c r="T78" s="22"/>
      <c r="U78" s="23"/>
      <c r="V78" s="23"/>
      <c r="W78" s="24"/>
      <c r="X78" s="24"/>
      <c r="Y78" s="147">
        <f>+AT78</f>
        <v>0</v>
      </c>
      <c r="Z78" s="25"/>
      <c r="AA78" s="6"/>
      <c r="AB78" s="146"/>
      <c r="AC78" s="146"/>
      <c r="AD78" s="145">
        <f>+AB78+AC78</f>
        <v>0</v>
      </c>
      <c r="AE78" s="146"/>
      <c r="AF78" s="146"/>
      <c r="AG78" s="146"/>
      <c r="AH78" s="146"/>
      <c r="AI78" s="146"/>
      <c r="AJ78" s="146"/>
      <c r="AK78" s="146"/>
      <c r="AL78" s="146"/>
      <c r="AM78" s="146"/>
      <c r="AN78" s="146"/>
      <c r="AO78" s="123">
        <f>SUM(AD78:AN82)</f>
        <v>0</v>
      </c>
      <c r="AP78" s="28"/>
      <c r="AQ78" s="5"/>
    </row>
    <row r="79" spans="1:43" ht="14.45" customHeight="1">
      <c r="A79" s="210"/>
      <c r="B79" s="114"/>
      <c r="C79" s="114"/>
      <c r="D79" s="222"/>
      <c r="E79" s="192"/>
      <c r="F79" s="179"/>
      <c r="G79" s="179"/>
      <c r="H79" s="179"/>
      <c r="I79" s="179"/>
      <c r="J79" s="176"/>
      <c r="K79" s="169"/>
      <c r="L79" s="165"/>
      <c r="M79" s="158"/>
      <c r="N79" s="18"/>
      <c r="O79" s="19"/>
      <c r="P79" s="19"/>
      <c r="Q79" s="20"/>
      <c r="R79" s="21" t="str">
        <f ca="1">IF(Q79=0," ",IFERROR(IF(DATEDIF(TODAY(),Q79,"M")&lt;=5,"ROJO",IF(DATEDIF(TODAY(),Q79,"M")&gt;=12,"VERDE",IF(AND(DATEDIF(TODAY(),Q79,"M")&gt;=6,DATEDIF(TODAY(),Q79,"M")&lt;=11),"AMARILLO"))),S79))</f>
        <v xml:space="preserve"> </v>
      </c>
      <c r="S79" s="29" t="str">
        <f>IF(Q79=0," ",IF(Q79&lt;=$N$5,"VENCIDO","NO VENCIDO"))</f>
        <v xml:space="preserve"> </v>
      </c>
      <c r="T79" s="22"/>
      <c r="U79" s="23"/>
      <c r="V79" s="23"/>
      <c r="W79" s="24"/>
      <c r="X79" s="24"/>
      <c r="Y79" s="148"/>
      <c r="Z79" s="25"/>
      <c r="AA79" s="6"/>
      <c r="AB79" s="146"/>
      <c r="AC79" s="146"/>
      <c r="AD79" s="145"/>
      <c r="AE79" s="146"/>
      <c r="AF79" s="146"/>
      <c r="AG79" s="146"/>
      <c r="AH79" s="146"/>
      <c r="AI79" s="146"/>
      <c r="AJ79" s="146"/>
      <c r="AK79" s="146"/>
      <c r="AL79" s="146"/>
      <c r="AM79" s="146"/>
      <c r="AN79" s="146"/>
      <c r="AO79" s="124"/>
      <c r="AP79" s="28"/>
      <c r="AQ79" s="5"/>
    </row>
    <row r="80" spans="1:43" ht="14.45" customHeight="1">
      <c r="A80" s="210"/>
      <c r="B80" s="114"/>
      <c r="C80" s="114"/>
      <c r="D80" s="222"/>
      <c r="E80" s="192"/>
      <c r="F80" s="179"/>
      <c r="G80" s="179"/>
      <c r="H80" s="179"/>
      <c r="I80" s="179"/>
      <c r="J80" s="176"/>
      <c r="K80" s="169"/>
      <c r="L80" s="165"/>
      <c r="M80" s="158"/>
      <c r="N80" s="18"/>
      <c r="O80" s="19"/>
      <c r="P80" s="19"/>
      <c r="Q80" s="20"/>
      <c r="R80" s="21" t="str">
        <f ca="1">IF(Q80=0," ",IFERROR(IF(DATEDIF(TODAY(),Q80,"M")&lt;=5,"ROJO",IF(DATEDIF(TODAY(),Q80,"M")&gt;=12,"VERDE",IF(AND(DATEDIF(TODAY(),Q80,"M")&gt;=6,DATEDIF(TODAY(),Q80,"M")&lt;=11),"AMARILLO"))),S80))</f>
        <v xml:space="preserve"> </v>
      </c>
      <c r="S80" s="29" t="str">
        <f>IF(Q80=0," ",IF(Q80&lt;=$N$5,"VENCIDO","NO VENCIDO"))</f>
        <v xml:space="preserve"> </v>
      </c>
      <c r="T80" s="22"/>
      <c r="U80" s="23"/>
      <c r="V80" s="23"/>
      <c r="W80" s="24"/>
      <c r="X80" s="24"/>
      <c r="Y80" s="148"/>
      <c r="Z80" s="25"/>
      <c r="AA80" s="6"/>
      <c r="AB80" s="146"/>
      <c r="AC80" s="146"/>
      <c r="AD80" s="145"/>
      <c r="AE80" s="146"/>
      <c r="AF80" s="146"/>
      <c r="AG80" s="146"/>
      <c r="AH80" s="146"/>
      <c r="AI80" s="146"/>
      <c r="AJ80" s="146"/>
      <c r="AK80" s="146"/>
      <c r="AL80" s="146"/>
      <c r="AM80" s="146"/>
      <c r="AN80" s="146"/>
      <c r="AO80" s="124"/>
      <c r="AP80" s="28"/>
      <c r="AQ80" s="5"/>
    </row>
    <row r="81" spans="1:43" ht="14.45" customHeight="1">
      <c r="A81" s="210"/>
      <c r="B81" s="114"/>
      <c r="C81" s="114"/>
      <c r="D81" s="222"/>
      <c r="E81" s="192"/>
      <c r="F81" s="179"/>
      <c r="G81" s="179"/>
      <c r="H81" s="179"/>
      <c r="I81" s="179"/>
      <c r="J81" s="176"/>
      <c r="K81" s="169"/>
      <c r="L81" s="165"/>
      <c r="M81" s="158"/>
      <c r="N81" s="18"/>
      <c r="O81" s="19"/>
      <c r="P81" s="19"/>
      <c r="Q81" s="20"/>
      <c r="R81" s="21" t="str">
        <f ca="1">IF(Q81=0," ",IFERROR(IF(DATEDIF(TODAY(),Q81,"M")&lt;=5,"ROJO",IF(DATEDIF(TODAY(),Q81,"M")&gt;=12,"VERDE",IF(AND(DATEDIF(TODAY(),Q81,"M")&gt;=6,DATEDIF(TODAY(),Q81,"M")&lt;=11),"AMARILLO"))),S81))</f>
        <v xml:space="preserve"> </v>
      </c>
      <c r="S81" s="29" t="str">
        <f>IF(Q81=0," ",IF(Q81&lt;=$N$5,"VENCIDO","NO VENCIDO"))</f>
        <v xml:space="preserve"> </v>
      </c>
      <c r="T81" s="22"/>
      <c r="U81" s="23"/>
      <c r="V81" s="23"/>
      <c r="W81" s="24"/>
      <c r="X81" s="24"/>
      <c r="Y81" s="148"/>
      <c r="Z81" s="25"/>
      <c r="AA81" s="6"/>
      <c r="AB81" s="146"/>
      <c r="AC81" s="146"/>
      <c r="AD81" s="145"/>
      <c r="AE81" s="146"/>
      <c r="AF81" s="146"/>
      <c r="AG81" s="146"/>
      <c r="AH81" s="146"/>
      <c r="AI81" s="146"/>
      <c r="AJ81" s="146"/>
      <c r="AK81" s="146"/>
      <c r="AL81" s="146"/>
      <c r="AM81" s="146"/>
      <c r="AN81" s="146"/>
      <c r="AO81" s="124"/>
      <c r="AP81" s="28"/>
      <c r="AQ81" s="5"/>
    </row>
    <row r="82" spans="1:43" ht="14.45" customHeight="1">
      <c r="A82" s="210"/>
      <c r="B82" s="114"/>
      <c r="C82" s="114"/>
      <c r="D82" s="222"/>
      <c r="E82" s="192"/>
      <c r="F82" s="179"/>
      <c r="G82" s="179"/>
      <c r="H82" s="179"/>
      <c r="I82" s="179"/>
      <c r="J82" s="176"/>
      <c r="K82" s="169"/>
      <c r="L82" s="165"/>
      <c r="M82" s="159"/>
      <c r="N82" s="18"/>
      <c r="O82" s="19"/>
      <c r="P82" s="19"/>
      <c r="Q82" s="20"/>
      <c r="R82" s="21" t="str">
        <f ca="1">IF(Q82=0," ",IFERROR(IF(DATEDIF(TODAY(),Q82,"M")&lt;=5,"ROJO",IF(DATEDIF(TODAY(),Q82,"M")&gt;=12,"VERDE",IF(AND(DATEDIF(TODAY(),Q82,"M")&gt;=6,DATEDIF(TODAY(),Q82,"M")&lt;=11),"AMARILLO"))),S82))</f>
        <v xml:space="preserve"> </v>
      </c>
      <c r="S82" s="29" t="str">
        <f>IF(Q82=0," ",IF(Q82&lt;=$N$5,"VENCIDO","NO VENCIDO"))</f>
        <v xml:space="preserve"> </v>
      </c>
      <c r="T82" s="22"/>
      <c r="U82" s="23"/>
      <c r="V82" s="23"/>
      <c r="W82" s="24"/>
      <c r="X82" s="24"/>
      <c r="Y82" s="148"/>
      <c r="Z82" s="25"/>
      <c r="AA82" s="6"/>
      <c r="AB82" s="146"/>
      <c r="AC82" s="146"/>
      <c r="AD82" s="145"/>
      <c r="AE82" s="146"/>
      <c r="AF82" s="146"/>
      <c r="AG82" s="146"/>
      <c r="AH82" s="146"/>
      <c r="AI82" s="146"/>
      <c r="AJ82" s="146"/>
      <c r="AK82" s="146"/>
      <c r="AL82" s="146"/>
      <c r="AM82" s="146"/>
      <c r="AN82" s="146"/>
      <c r="AO82" s="125"/>
      <c r="AP82" s="28"/>
      <c r="AQ82" s="5"/>
    </row>
    <row r="83" spans="1:43" ht="16.5">
      <c r="A83" s="211"/>
      <c r="B83" s="114"/>
      <c r="C83" s="114"/>
      <c r="D83" s="223"/>
      <c r="E83" s="193"/>
      <c r="F83" s="180"/>
      <c r="G83" s="180"/>
      <c r="H83" s="180"/>
      <c r="I83" s="180"/>
      <c r="J83" s="177"/>
      <c r="K83" s="170"/>
      <c r="L83" s="166"/>
      <c r="M83" s="32" t="b">
        <f>M78=N83</f>
        <v>0</v>
      </c>
      <c r="N83" s="33">
        <f>SUM(N78:N82)</f>
        <v>0</v>
      </c>
      <c r="O83" s="34" t="s">
        <v>113</v>
      </c>
      <c r="P83" s="35"/>
      <c r="Q83" s="36"/>
      <c r="R83" s="36"/>
      <c r="S83" s="36"/>
      <c r="T83" s="37">
        <f>SUM(T78:T82)</f>
        <v>0</v>
      </c>
      <c r="U83" s="38"/>
      <c r="V83" s="38"/>
      <c r="W83" s="38"/>
      <c r="X83" s="39"/>
      <c r="Y83" s="149"/>
      <c r="Z83" s="40"/>
      <c r="AA83" s="6"/>
      <c r="AB83" s="41"/>
      <c r="AC83" s="41"/>
      <c r="AD83" s="42"/>
      <c r="AE83" s="41"/>
      <c r="AF83" s="41"/>
      <c r="AG83" s="41"/>
      <c r="AH83" s="41"/>
      <c r="AI83" s="41"/>
      <c r="AJ83" s="41"/>
      <c r="AK83" s="41"/>
      <c r="AL83" s="41"/>
      <c r="AM83" s="41"/>
      <c r="AN83" s="41"/>
      <c r="AO83" s="43"/>
      <c r="AP83" s="28"/>
      <c r="AQ83" s="5"/>
    </row>
    <row r="84" spans="1:43" ht="14.45" customHeight="1">
      <c r="A84" s="209">
        <f>A78+1</f>
        <v>14</v>
      </c>
      <c r="B84" s="114" t="s">
        <v>136</v>
      </c>
      <c r="C84" s="114"/>
      <c r="D84" s="221">
        <f>+Noviembre!M84</f>
        <v>0</v>
      </c>
      <c r="E84" s="191"/>
      <c r="F84" s="178"/>
      <c r="G84" s="178"/>
      <c r="H84" s="178"/>
      <c r="I84" s="178"/>
      <c r="J84" s="175">
        <f>+F84+G84</f>
        <v>0</v>
      </c>
      <c r="K84" s="168">
        <f>+AO84</f>
        <v>0</v>
      </c>
      <c r="L84" s="164">
        <f>+J84+K84</f>
        <v>0</v>
      </c>
      <c r="M84" s="157">
        <f>+(D84+E84)-(L84)+H84-I84</f>
        <v>0</v>
      </c>
      <c r="N84" s="18"/>
      <c r="O84" s="19"/>
      <c r="P84" s="19"/>
      <c r="Q84" s="20"/>
      <c r="R84" s="21" t="str">
        <f ca="1">IF(Q84=0," ",IFERROR(IF(DATEDIF(TODAY(),Q84,"M")&lt;=5,"ROJO",IF(DATEDIF(TODAY(),Q84,"M")&gt;=12,"VERDE",IF(AND(DATEDIF(TODAY(),Q84,"M")&gt;=6,DATEDIF(TODAY(),Q84,"M")&lt;=11),"AMARILLO"))),S84))</f>
        <v xml:space="preserve"> </v>
      </c>
      <c r="S84" s="21" t="str">
        <f>IF(Q84=0," ",IF(Q84&lt;=$N$5,"VENCIDO","NO VENCIDO"))</f>
        <v xml:space="preserve"> </v>
      </c>
      <c r="T84" s="22"/>
      <c r="U84" s="23"/>
      <c r="V84" s="23"/>
      <c r="W84" s="24"/>
      <c r="X84" s="24"/>
      <c r="Y84" s="147">
        <f>+AT84</f>
        <v>0</v>
      </c>
      <c r="Z84" s="25"/>
      <c r="AA84" s="6"/>
      <c r="AB84" s="146"/>
      <c r="AC84" s="146"/>
      <c r="AD84" s="145">
        <f>+AB84+AC84</f>
        <v>0</v>
      </c>
      <c r="AE84" s="146"/>
      <c r="AF84" s="146"/>
      <c r="AG84" s="146"/>
      <c r="AH84" s="146"/>
      <c r="AI84" s="146"/>
      <c r="AJ84" s="146"/>
      <c r="AK84" s="146"/>
      <c r="AL84" s="146"/>
      <c r="AM84" s="146"/>
      <c r="AN84" s="146"/>
      <c r="AO84" s="123">
        <f>SUM(AD84:AN88)</f>
        <v>0</v>
      </c>
      <c r="AP84" s="28"/>
      <c r="AQ84" s="5"/>
    </row>
    <row r="85" spans="1:43" ht="14.45" customHeight="1">
      <c r="A85" s="210"/>
      <c r="B85" s="114"/>
      <c r="C85" s="114"/>
      <c r="D85" s="222"/>
      <c r="E85" s="192"/>
      <c r="F85" s="179"/>
      <c r="G85" s="179"/>
      <c r="H85" s="179"/>
      <c r="I85" s="179"/>
      <c r="J85" s="176"/>
      <c r="K85" s="169"/>
      <c r="L85" s="165"/>
      <c r="M85" s="158"/>
      <c r="N85" s="18"/>
      <c r="O85" s="19"/>
      <c r="P85" s="19"/>
      <c r="Q85" s="20"/>
      <c r="R85" s="21" t="str">
        <f ca="1">IF(Q85=0," ",IFERROR(IF(DATEDIF(TODAY(),Q85,"M")&lt;=5,"ROJO",IF(DATEDIF(TODAY(),Q85,"M")&gt;=12,"VERDE",IF(AND(DATEDIF(TODAY(),Q85,"M")&gt;=6,DATEDIF(TODAY(),Q85,"M")&lt;=11),"AMARILLO"))),S85))</f>
        <v xml:space="preserve"> </v>
      </c>
      <c r="S85" s="29" t="str">
        <f>IF(Q85=0," ",IF(Q85&lt;=$N$5,"VENCIDO","NO VENCIDO"))</f>
        <v xml:space="preserve"> </v>
      </c>
      <c r="T85" s="22"/>
      <c r="U85" s="23"/>
      <c r="V85" s="23"/>
      <c r="W85" s="24"/>
      <c r="X85" s="24"/>
      <c r="Y85" s="148"/>
      <c r="Z85" s="25"/>
      <c r="AA85" s="6"/>
      <c r="AB85" s="146"/>
      <c r="AC85" s="146"/>
      <c r="AD85" s="145"/>
      <c r="AE85" s="146"/>
      <c r="AF85" s="146"/>
      <c r="AG85" s="146"/>
      <c r="AH85" s="146"/>
      <c r="AI85" s="146"/>
      <c r="AJ85" s="146"/>
      <c r="AK85" s="146"/>
      <c r="AL85" s="146"/>
      <c r="AM85" s="146"/>
      <c r="AN85" s="146"/>
      <c r="AO85" s="124"/>
      <c r="AP85" s="28"/>
      <c r="AQ85" s="5"/>
    </row>
    <row r="86" spans="1:43" ht="14.45" customHeight="1">
      <c r="A86" s="210"/>
      <c r="B86" s="114"/>
      <c r="C86" s="114"/>
      <c r="D86" s="222"/>
      <c r="E86" s="192"/>
      <c r="F86" s="179"/>
      <c r="G86" s="179"/>
      <c r="H86" s="179"/>
      <c r="I86" s="179"/>
      <c r="J86" s="176"/>
      <c r="K86" s="169"/>
      <c r="L86" s="165"/>
      <c r="M86" s="158"/>
      <c r="N86" s="18"/>
      <c r="O86" s="19"/>
      <c r="P86" s="19"/>
      <c r="Q86" s="20"/>
      <c r="R86" s="21" t="str">
        <f ca="1">IF(Q86=0," ",IFERROR(IF(DATEDIF(TODAY(),Q86,"M")&lt;=5,"ROJO",IF(DATEDIF(TODAY(),Q86,"M")&gt;=12,"VERDE",IF(AND(DATEDIF(TODAY(),Q86,"M")&gt;=6,DATEDIF(TODAY(),Q86,"M")&lt;=11),"AMARILLO"))),S86))</f>
        <v xml:space="preserve"> </v>
      </c>
      <c r="S86" s="29" t="str">
        <f>IF(Q86=0," ",IF(Q86&lt;=$N$5,"VENCIDO","NO VENCIDO"))</f>
        <v xml:space="preserve"> </v>
      </c>
      <c r="T86" s="22"/>
      <c r="U86" s="23"/>
      <c r="V86" s="23"/>
      <c r="W86" s="24"/>
      <c r="X86" s="24"/>
      <c r="Y86" s="148"/>
      <c r="Z86" s="25"/>
      <c r="AA86" s="6"/>
      <c r="AB86" s="146"/>
      <c r="AC86" s="146"/>
      <c r="AD86" s="145"/>
      <c r="AE86" s="146"/>
      <c r="AF86" s="146"/>
      <c r="AG86" s="146"/>
      <c r="AH86" s="146"/>
      <c r="AI86" s="146"/>
      <c r="AJ86" s="146"/>
      <c r="AK86" s="146"/>
      <c r="AL86" s="146"/>
      <c r="AM86" s="146"/>
      <c r="AN86" s="146"/>
      <c r="AO86" s="124"/>
      <c r="AP86" s="28"/>
      <c r="AQ86" s="5"/>
    </row>
    <row r="87" spans="1:43" ht="14.45" customHeight="1">
      <c r="A87" s="210"/>
      <c r="B87" s="114"/>
      <c r="C87" s="114"/>
      <c r="D87" s="222"/>
      <c r="E87" s="192"/>
      <c r="F87" s="179"/>
      <c r="G87" s="179"/>
      <c r="H87" s="179"/>
      <c r="I87" s="179"/>
      <c r="J87" s="176"/>
      <c r="K87" s="169"/>
      <c r="L87" s="165"/>
      <c r="M87" s="158"/>
      <c r="N87" s="18"/>
      <c r="O87" s="19"/>
      <c r="P87" s="19"/>
      <c r="Q87" s="20"/>
      <c r="R87" s="21" t="str">
        <f ca="1">IF(Q87=0," ",IFERROR(IF(DATEDIF(TODAY(),Q87,"M")&lt;=5,"ROJO",IF(DATEDIF(TODAY(),Q87,"M")&gt;=12,"VERDE",IF(AND(DATEDIF(TODAY(),Q87,"M")&gt;=6,DATEDIF(TODAY(),Q87,"M")&lt;=11),"AMARILLO"))),S87))</f>
        <v xml:space="preserve"> </v>
      </c>
      <c r="S87" s="29" t="str">
        <f>IF(Q87=0," ",IF(Q87&lt;=$N$5,"VENCIDO","NO VENCIDO"))</f>
        <v xml:space="preserve"> </v>
      </c>
      <c r="T87" s="22"/>
      <c r="U87" s="23"/>
      <c r="V87" s="23"/>
      <c r="W87" s="24"/>
      <c r="X87" s="24"/>
      <c r="Y87" s="148"/>
      <c r="Z87" s="25"/>
      <c r="AA87" s="6"/>
      <c r="AB87" s="146"/>
      <c r="AC87" s="146"/>
      <c r="AD87" s="145"/>
      <c r="AE87" s="146"/>
      <c r="AF87" s="146"/>
      <c r="AG87" s="146"/>
      <c r="AH87" s="146"/>
      <c r="AI87" s="146"/>
      <c r="AJ87" s="146"/>
      <c r="AK87" s="146"/>
      <c r="AL87" s="146"/>
      <c r="AM87" s="146"/>
      <c r="AN87" s="146"/>
      <c r="AO87" s="124"/>
      <c r="AP87" s="28"/>
      <c r="AQ87" s="5"/>
    </row>
    <row r="88" spans="1:43" ht="14.45" customHeight="1">
      <c r="A88" s="210"/>
      <c r="B88" s="114"/>
      <c r="C88" s="114"/>
      <c r="D88" s="222"/>
      <c r="E88" s="192"/>
      <c r="F88" s="179"/>
      <c r="G88" s="179"/>
      <c r="H88" s="179"/>
      <c r="I88" s="179"/>
      <c r="J88" s="176"/>
      <c r="K88" s="169"/>
      <c r="L88" s="165"/>
      <c r="M88" s="159"/>
      <c r="N88" s="18"/>
      <c r="O88" s="19"/>
      <c r="P88" s="19"/>
      <c r="Q88" s="20"/>
      <c r="R88" s="21" t="str">
        <f ca="1">IF(Q88=0," ",IFERROR(IF(DATEDIF(TODAY(),Q88,"M")&lt;=5,"ROJO",IF(DATEDIF(TODAY(),Q88,"M")&gt;=12,"VERDE",IF(AND(DATEDIF(TODAY(),Q88,"M")&gt;=6,DATEDIF(TODAY(),Q88,"M")&lt;=11),"AMARILLO"))),S88))</f>
        <v xml:space="preserve"> </v>
      </c>
      <c r="S88" s="29" t="str">
        <f>IF(Q88=0," ",IF(Q88&lt;=$N$5,"VENCIDO","NO VENCIDO"))</f>
        <v xml:space="preserve"> </v>
      </c>
      <c r="T88" s="22"/>
      <c r="U88" s="23"/>
      <c r="V88" s="23"/>
      <c r="W88" s="24"/>
      <c r="X88" s="24"/>
      <c r="Y88" s="148"/>
      <c r="Z88" s="25"/>
      <c r="AA88" s="6"/>
      <c r="AB88" s="146"/>
      <c r="AC88" s="146"/>
      <c r="AD88" s="145"/>
      <c r="AE88" s="146"/>
      <c r="AF88" s="146"/>
      <c r="AG88" s="146"/>
      <c r="AH88" s="146"/>
      <c r="AI88" s="146"/>
      <c r="AJ88" s="146"/>
      <c r="AK88" s="146"/>
      <c r="AL88" s="146"/>
      <c r="AM88" s="146"/>
      <c r="AN88" s="146"/>
      <c r="AO88" s="125"/>
      <c r="AP88" s="28"/>
      <c r="AQ88" s="5"/>
    </row>
    <row r="89" spans="1:43" ht="16.5">
      <c r="A89" s="211"/>
      <c r="B89" s="114"/>
      <c r="C89" s="114"/>
      <c r="D89" s="223"/>
      <c r="E89" s="193"/>
      <c r="F89" s="180"/>
      <c r="G89" s="180"/>
      <c r="H89" s="180"/>
      <c r="I89" s="180"/>
      <c r="J89" s="177"/>
      <c r="K89" s="170"/>
      <c r="L89" s="166"/>
      <c r="M89" s="32" t="b">
        <f>M84=N89</f>
        <v>1</v>
      </c>
      <c r="N89" s="33">
        <f>SUM(N84:N88)</f>
        <v>0</v>
      </c>
      <c r="O89" s="34" t="s">
        <v>113</v>
      </c>
      <c r="P89" s="35"/>
      <c r="Q89" s="36"/>
      <c r="R89" s="36"/>
      <c r="S89" s="36"/>
      <c r="T89" s="37">
        <f>SUM(T84:T88)</f>
        <v>0</v>
      </c>
      <c r="U89" s="38"/>
      <c r="V89" s="38"/>
      <c r="W89" s="38"/>
      <c r="X89" s="39"/>
      <c r="Y89" s="149"/>
      <c r="Z89" s="40"/>
      <c r="AA89" s="6"/>
      <c r="AB89" s="41"/>
      <c r="AC89" s="41"/>
      <c r="AD89" s="42"/>
      <c r="AE89" s="41"/>
      <c r="AF89" s="41"/>
      <c r="AG89" s="41"/>
      <c r="AH89" s="41"/>
      <c r="AI89" s="41"/>
      <c r="AJ89" s="41"/>
      <c r="AK89" s="41"/>
      <c r="AL89" s="41"/>
      <c r="AM89" s="41"/>
      <c r="AN89" s="41"/>
      <c r="AO89" s="43"/>
      <c r="AP89" s="28"/>
      <c r="AQ89" s="5"/>
    </row>
    <row r="90" spans="1:43" ht="14.45" customHeight="1">
      <c r="A90" s="209">
        <f>A84+1</f>
        <v>15</v>
      </c>
      <c r="B90" s="114" t="s">
        <v>137</v>
      </c>
      <c r="C90" s="114"/>
      <c r="D90" s="221">
        <f>+Noviembre!M90</f>
        <v>0</v>
      </c>
      <c r="E90" s="191"/>
      <c r="F90" s="178"/>
      <c r="G90" s="178"/>
      <c r="H90" s="178"/>
      <c r="I90" s="178"/>
      <c r="J90" s="175">
        <f>+F90+G90</f>
        <v>0</v>
      </c>
      <c r="K90" s="168">
        <f>+AO90</f>
        <v>0</v>
      </c>
      <c r="L90" s="164">
        <f>+J90+K90</f>
        <v>0</v>
      </c>
      <c r="M90" s="157">
        <f>+(D90+E90)-(L90)+H90-I90</f>
        <v>0</v>
      </c>
      <c r="N90" s="18"/>
      <c r="O90" s="19"/>
      <c r="P90" s="19"/>
      <c r="Q90" s="20"/>
      <c r="R90" s="21" t="str">
        <f ca="1">IF(Q90=0," ",IFERROR(IF(DATEDIF(TODAY(),Q90,"M")&lt;=5,"ROJO",IF(DATEDIF(TODAY(),Q90,"M")&gt;=12,"VERDE",IF(AND(DATEDIF(TODAY(),Q90,"M")&gt;=6,DATEDIF(TODAY(),Q90,"M")&lt;=11),"AMARILLO"))),S90))</f>
        <v xml:space="preserve"> </v>
      </c>
      <c r="S90" s="21" t="str">
        <f>IF(Q90=0," ",IF(Q90&lt;=$N$5,"VENCIDO","NO VENCIDO"))</f>
        <v xml:space="preserve"> </v>
      </c>
      <c r="T90" s="22"/>
      <c r="U90" s="23"/>
      <c r="V90" s="23"/>
      <c r="W90" s="24"/>
      <c r="X90" s="24"/>
      <c r="Y90" s="147">
        <f>+AT90</f>
        <v>0</v>
      </c>
      <c r="Z90" s="25"/>
      <c r="AA90" s="6"/>
      <c r="AB90" s="146"/>
      <c r="AC90" s="146"/>
      <c r="AD90" s="145">
        <f>+AB90+AC90</f>
        <v>0</v>
      </c>
      <c r="AE90" s="146"/>
      <c r="AF90" s="146"/>
      <c r="AG90" s="146"/>
      <c r="AH90" s="146"/>
      <c r="AI90" s="146"/>
      <c r="AJ90" s="146"/>
      <c r="AK90" s="146"/>
      <c r="AL90" s="146"/>
      <c r="AM90" s="146"/>
      <c r="AN90" s="146"/>
      <c r="AO90" s="123">
        <f>SUM(AD90:AN94)</f>
        <v>0</v>
      </c>
      <c r="AP90" s="28"/>
      <c r="AQ90" s="5"/>
    </row>
    <row r="91" spans="1:43" ht="14.45" customHeight="1">
      <c r="A91" s="210"/>
      <c r="B91" s="114"/>
      <c r="C91" s="114"/>
      <c r="D91" s="222"/>
      <c r="E91" s="192"/>
      <c r="F91" s="179"/>
      <c r="G91" s="179"/>
      <c r="H91" s="179"/>
      <c r="I91" s="179"/>
      <c r="J91" s="176"/>
      <c r="K91" s="169"/>
      <c r="L91" s="165"/>
      <c r="M91" s="158"/>
      <c r="N91" s="18"/>
      <c r="O91" s="19"/>
      <c r="P91" s="19"/>
      <c r="Q91" s="20"/>
      <c r="R91" s="21" t="str">
        <f ca="1">IF(Q91=0," ",IFERROR(IF(DATEDIF(TODAY(),Q91,"M")&lt;=5,"ROJO",IF(DATEDIF(TODAY(),Q91,"M")&gt;=12,"VERDE",IF(AND(DATEDIF(TODAY(),Q91,"M")&gt;=6,DATEDIF(TODAY(),Q91,"M")&lt;=11),"AMARILLO"))),S91))</f>
        <v xml:space="preserve"> </v>
      </c>
      <c r="S91" s="29" t="str">
        <f>IF(Q91=0," ",IF(Q91&lt;=$N$5,"VENCIDO","NO VENCIDO"))</f>
        <v xml:space="preserve"> </v>
      </c>
      <c r="T91" s="22"/>
      <c r="U91" s="23"/>
      <c r="V91" s="23"/>
      <c r="W91" s="24"/>
      <c r="X91" s="24"/>
      <c r="Y91" s="148"/>
      <c r="Z91" s="25"/>
      <c r="AA91" s="6"/>
      <c r="AB91" s="146"/>
      <c r="AC91" s="146"/>
      <c r="AD91" s="145"/>
      <c r="AE91" s="146"/>
      <c r="AF91" s="146"/>
      <c r="AG91" s="146"/>
      <c r="AH91" s="146"/>
      <c r="AI91" s="146"/>
      <c r="AJ91" s="146"/>
      <c r="AK91" s="146"/>
      <c r="AL91" s="146"/>
      <c r="AM91" s="146"/>
      <c r="AN91" s="146"/>
      <c r="AO91" s="124"/>
      <c r="AP91" s="28"/>
      <c r="AQ91" s="5"/>
    </row>
    <row r="92" spans="1:43" ht="14.45" customHeight="1">
      <c r="A92" s="210"/>
      <c r="B92" s="114"/>
      <c r="C92" s="114"/>
      <c r="D92" s="222"/>
      <c r="E92" s="192"/>
      <c r="F92" s="179"/>
      <c r="G92" s="179"/>
      <c r="H92" s="179"/>
      <c r="I92" s="179"/>
      <c r="J92" s="176"/>
      <c r="K92" s="169"/>
      <c r="L92" s="165"/>
      <c r="M92" s="158"/>
      <c r="N92" s="18"/>
      <c r="O92" s="19"/>
      <c r="P92" s="19"/>
      <c r="Q92" s="20"/>
      <c r="R92" s="21" t="str">
        <f ca="1">IF(Q92=0," ",IFERROR(IF(DATEDIF(TODAY(),Q92,"M")&lt;=5,"ROJO",IF(DATEDIF(TODAY(),Q92,"M")&gt;=12,"VERDE",IF(AND(DATEDIF(TODAY(),Q92,"M")&gt;=6,DATEDIF(TODAY(),Q92,"M")&lt;=11),"AMARILLO"))),S92))</f>
        <v xml:space="preserve"> </v>
      </c>
      <c r="S92" s="29" t="str">
        <f>IF(Q92=0," ",IF(Q92&lt;=$N$5,"VENCIDO","NO VENCIDO"))</f>
        <v xml:space="preserve"> </v>
      </c>
      <c r="T92" s="22"/>
      <c r="U92" s="23"/>
      <c r="V92" s="23"/>
      <c r="W92" s="24"/>
      <c r="X92" s="24"/>
      <c r="Y92" s="148"/>
      <c r="Z92" s="25"/>
      <c r="AA92" s="6"/>
      <c r="AB92" s="146"/>
      <c r="AC92" s="146"/>
      <c r="AD92" s="145"/>
      <c r="AE92" s="146"/>
      <c r="AF92" s="146"/>
      <c r="AG92" s="146"/>
      <c r="AH92" s="146"/>
      <c r="AI92" s="146"/>
      <c r="AJ92" s="146"/>
      <c r="AK92" s="146"/>
      <c r="AL92" s="146"/>
      <c r="AM92" s="146"/>
      <c r="AN92" s="146"/>
      <c r="AO92" s="124"/>
      <c r="AP92" s="28"/>
      <c r="AQ92" s="5"/>
    </row>
    <row r="93" spans="1:43" ht="14.45" customHeight="1">
      <c r="A93" s="210"/>
      <c r="B93" s="114"/>
      <c r="C93" s="114"/>
      <c r="D93" s="222"/>
      <c r="E93" s="192"/>
      <c r="F93" s="179"/>
      <c r="G93" s="179"/>
      <c r="H93" s="179"/>
      <c r="I93" s="179"/>
      <c r="J93" s="176"/>
      <c r="K93" s="169"/>
      <c r="L93" s="165"/>
      <c r="M93" s="158"/>
      <c r="N93" s="18"/>
      <c r="O93" s="19"/>
      <c r="P93" s="19"/>
      <c r="Q93" s="20"/>
      <c r="R93" s="21" t="str">
        <f ca="1">IF(Q93=0," ",IFERROR(IF(DATEDIF(TODAY(),Q93,"M")&lt;=5,"ROJO",IF(DATEDIF(TODAY(),Q93,"M")&gt;=12,"VERDE",IF(AND(DATEDIF(TODAY(),Q93,"M")&gt;=6,DATEDIF(TODAY(),Q93,"M")&lt;=11),"AMARILLO"))),S93))</f>
        <v xml:space="preserve"> </v>
      </c>
      <c r="S93" s="29" t="str">
        <f>IF(Q93=0," ",IF(Q93&lt;=$N$5,"VENCIDO","NO VENCIDO"))</f>
        <v xml:space="preserve"> </v>
      </c>
      <c r="T93" s="22"/>
      <c r="U93" s="23"/>
      <c r="V93" s="23"/>
      <c r="W93" s="24"/>
      <c r="X93" s="24"/>
      <c r="Y93" s="148"/>
      <c r="Z93" s="25"/>
      <c r="AA93" s="6"/>
      <c r="AB93" s="146"/>
      <c r="AC93" s="146"/>
      <c r="AD93" s="145"/>
      <c r="AE93" s="146"/>
      <c r="AF93" s="146"/>
      <c r="AG93" s="146"/>
      <c r="AH93" s="146"/>
      <c r="AI93" s="146"/>
      <c r="AJ93" s="146"/>
      <c r="AK93" s="146"/>
      <c r="AL93" s="146"/>
      <c r="AM93" s="146"/>
      <c r="AN93" s="146"/>
      <c r="AO93" s="124"/>
      <c r="AP93" s="28"/>
      <c r="AQ93" s="5"/>
    </row>
    <row r="94" spans="1:43" ht="14.45" customHeight="1">
      <c r="A94" s="210"/>
      <c r="B94" s="114"/>
      <c r="C94" s="114"/>
      <c r="D94" s="222"/>
      <c r="E94" s="192"/>
      <c r="F94" s="179"/>
      <c r="G94" s="179"/>
      <c r="H94" s="179"/>
      <c r="I94" s="179"/>
      <c r="J94" s="176"/>
      <c r="K94" s="169"/>
      <c r="L94" s="165"/>
      <c r="M94" s="159"/>
      <c r="N94" s="18"/>
      <c r="O94" s="19"/>
      <c r="P94" s="19"/>
      <c r="Q94" s="20"/>
      <c r="R94" s="21" t="str">
        <f ca="1">IF(Q94=0," ",IFERROR(IF(DATEDIF(TODAY(),Q94,"M")&lt;=5,"ROJO",IF(DATEDIF(TODAY(),Q94,"M")&gt;=12,"VERDE",IF(AND(DATEDIF(TODAY(),Q94,"M")&gt;=6,DATEDIF(TODAY(),Q94,"M")&lt;=11),"AMARILLO"))),S94))</f>
        <v xml:space="preserve"> </v>
      </c>
      <c r="S94" s="29" t="str">
        <f>IF(Q94=0," ",IF(Q94&lt;=$N$5,"VENCIDO","NO VENCIDO"))</f>
        <v xml:space="preserve"> </v>
      </c>
      <c r="T94" s="22"/>
      <c r="U94" s="23"/>
      <c r="V94" s="23"/>
      <c r="W94" s="24"/>
      <c r="X94" s="24"/>
      <c r="Y94" s="148"/>
      <c r="Z94" s="25"/>
      <c r="AA94" s="6"/>
      <c r="AB94" s="146"/>
      <c r="AC94" s="146"/>
      <c r="AD94" s="145"/>
      <c r="AE94" s="146"/>
      <c r="AF94" s="146"/>
      <c r="AG94" s="146"/>
      <c r="AH94" s="146"/>
      <c r="AI94" s="146"/>
      <c r="AJ94" s="146"/>
      <c r="AK94" s="146"/>
      <c r="AL94" s="146"/>
      <c r="AM94" s="146"/>
      <c r="AN94" s="146"/>
      <c r="AO94" s="125"/>
      <c r="AP94" s="28"/>
      <c r="AQ94" s="5"/>
    </row>
    <row r="95" spans="1:43" ht="16.5">
      <c r="A95" s="211"/>
      <c r="B95" s="114"/>
      <c r="C95" s="114"/>
      <c r="D95" s="223"/>
      <c r="E95" s="193"/>
      <c r="F95" s="180"/>
      <c r="G95" s="180"/>
      <c r="H95" s="180"/>
      <c r="I95" s="180"/>
      <c r="J95" s="177"/>
      <c r="K95" s="170"/>
      <c r="L95" s="166"/>
      <c r="M95" s="32" t="b">
        <f>M90=N95</f>
        <v>1</v>
      </c>
      <c r="N95" s="33">
        <f>SUM(N90:N94)</f>
        <v>0</v>
      </c>
      <c r="O95" s="34" t="s">
        <v>113</v>
      </c>
      <c r="P95" s="35"/>
      <c r="Q95" s="36"/>
      <c r="R95" s="36"/>
      <c r="S95" s="36"/>
      <c r="T95" s="37">
        <f>SUM(T90:T94)</f>
        <v>0</v>
      </c>
      <c r="U95" s="38"/>
      <c r="V95" s="38"/>
      <c r="W95" s="38"/>
      <c r="X95" s="39"/>
      <c r="Y95" s="149"/>
      <c r="Z95" s="40"/>
      <c r="AA95" s="6"/>
      <c r="AB95" s="41"/>
      <c r="AC95" s="41"/>
      <c r="AD95" s="42"/>
      <c r="AE95" s="41"/>
      <c r="AF95" s="41"/>
      <c r="AG95" s="41"/>
      <c r="AH95" s="41"/>
      <c r="AI95" s="41"/>
      <c r="AJ95" s="41"/>
      <c r="AK95" s="41"/>
      <c r="AL95" s="41"/>
      <c r="AM95" s="41"/>
      <c r="AN95" s="41"/>
      <c r="AO95" s="43"/>
      <c r="AP95" s="28"/>
      <c r="AQ95" s="5"/>
    </row>
    <row r="96" spans="1:43" ht="14.45" customHeight="1">
      <c r="A96" s="209">
        <f>A90+1</f>
        <v>16</v>
      </c>
      <c r="B96" s="108" t="s">
        <v>138</v>
      </c>
      <c r="C96" s="109"/>
      <c r="D96" s="221">
        <f>+Noviembre!M96</f>
        <v>178</v>
      </c>
      <c r="E96" s="191"/>
      <c r="F96" s="178"/>
      <c r="G96" s="178"/>
      <c r="H96" s="178"/>
      <c r="I96" s="178"/>
      <c r="J96" s="175">
        <f>+F96+G96</f>
        <v>0</v>
      </c>
      <c r="K96" s="168">
        <f>+AO96</f>
        <v>0</v>
      </c>
      <c r="L96" s="164">
        <f>+J96+K96</f>
        <v>0</v>
      </c>
      <c r="M96" s="157">
        <f>+(D96+E96)-(L96)+H96-I96</f>
        <v>178</v>
      </c>
      <c r="N96" s="18"/>
      <c r="O96" s="19"/>
      <c r="P96" s="19"/>
      <c r="Q96" s="20"/>
      <c r="R96" s="21" t="str">
        <f ca="1">IF(Q96=0," ",IFERROR(IF(DATEDIF(TODAY(),Q96,"M")&lt;=5,"ROJO",IF(DATEDIF(TODAY(),Q96,"M")&gt;=12,"VERDE",IF(AND(DATEDIF(TODAY(),Q96,"M")&gt;=6,DATEDIF(TODAY(),Q96,"M")&lt;=11),"AMARILLO"))),S96))</f>
        <v xml:space="preserve"> </v>
      </c>
      <c r="S96" s="21" t="str">
        <f>IF(Q96=0," ",IF(Q96&lt;=$N$5,"VENCIDO","NO VENCIDO"))</f>
        <v xml:space="preserve"> </v>
      </c>
      <c r="T96" s="22"/>
      <c r="U96" s="23"/>
      <c r="V96" s="23"/>
      <c r="W96" s="24"/>
      <c r="X96" s="24"/>
      <c r="Y96" s="147">
        <f>+AT96</f>
        <v>0</v>
      </c>
      <c r="Z96" s="25"/>
      <c r="AA96" s="6"/>
      <c r="AB96" s="146"/>
      <c r="AC96" s="146"/>
      <c r="AD96" s="145">
        <f>+AB96+AC96</f>
        <v>0</v>
      </c>
      <c r="AE96" s="146"/>
      <c r="AF96" s="146"/>
      <c r="AG96" s="146"/>
      <c r="AH96" s="146"/>
      <c r="AI96" s="146"/>
      <c r="AJ96" s="146"/>
      <c r="AK96" s="146"/>
      <c r="AL96" s="146"/>
      <c r="AM96" s="146"/>
      <c r="AN96" s="146"/>
      <c r="AO96" s="123">
        <f>SUM(AD96:AN100)</f>
        <v>0</v>
      </c>
      <c r="AP96" s="28"/>
      <c r="AQ96" s="5"/>
    </row>
    <row r="97" spans="1:43" ht="14.45" customHeight="1">
      <c r="A97" s="210"/>
      <c r="B97" s="110"/>
      <c r="C97" s="111"/>
      <c r="D97" s="222"/>
      <c r="E97" s="192"/>
      <c r="F97" s="179"/>
      <c r="G97" s="179"/>
      <c r="H97" s="179"/>
      <c r="I97" s="179"/>
      <c r="J97" s="176"/>
      <c r="K97" s="169"/>
      <c r="L97" s="165"/>
      <c r="M97" s="158"/>
      <c r="N97" s="18"/>
      <c r="O97" s="19"/>
      <c r="P97" s="19"/>
      <c r="Q97" s="20"/>
      <c r="R97" s="21" t="str">
        <f ca="1">IF(Q97=0," ",IFERROR(IF(DATEDIF(TODAY(),Q97,"M")&lt;=5,"ROJO",IF(DATEDIF(TODAY(),Q97,"M")&gt;=12,"VERDE",IF(AND(DATEDIF(TODAY(),Q97,"M")&gt;=6,DATEDIF(TODAY(),Q97,"M")&lt;=11),"AMARILLO"))),S97))</f>
        <v xml:space="preserve"> </v>
      </c>
      <c r="S97" s="29" t="str">
        <f>IF(Q97=0," ",IF(Q97&lt;=$N$5,"VENCIDO","NO VENCIDO"))</f>
        <v xml:space="preserve"> </v>
      </c>
      <c r="T97" s="22"/>
      <c r="U97" s="23"/>
      <c r="V97" s="23"/>
      <c r="W97" s="24"/>
      <c r="X97" s="24"/>
      <c r="Y97" s="148"/>
      <c r="Z97" s="25"/>
      <c r="AA97" s="6"/>
      <c r="AB97" s="146"/>
      <c r="AC97" s="146"/>
      <c r="AD97" s="145"/>
      <c r="AE97" s="146"/>
      <c r="AF97" s="146"/>
      <c r="AG97" s="146"/>
      <c r="AH97" s="146"/>
      <c r="AI97" s="146"/>
      <c r="AJ97" s="146"/>
      <c r="AK97" s="146"/>
      <c r="AL97" s="146"/>
      <c r="AM97" s="146"/>
      <c r="AN97" s="146"/>
      <c r="AO97" s="124"/>
      <c r="AP97" s="28"/>
      <c r="AQ97" s="5"/>
    </row>
    <row r="98" spans="1:43" ht="14.45" customHeight="1">
      <c r="A98" s="210"/>
      <c r="B98" s="110"/>
      <c r="C98" s="111"/>
      <c r="D98" s="222"/>
      <c r="E98" s="192"/>
      <c r="F98" s="179"/>
      <c r="G98" s="179"/>
      <c r="H98" s="179"/>
      <c r="I98" s="179"/>
      <c r="J98" s="176"/>
      <c r="K98" s="169"/>
      <c r="L98" s="165"/>
      <c r="M98" s="158"/>
      <c r="N98" s="18"/>
      <c r="O98" s="19"/>
      <c r="P98" s="19"/>
      <c r="Q98" s="20"/>
      <c r="R98" s="21" t="str">
        <f ca="1">IF(Q98=0," ",IFERROR(IF(DATEDIF(TODAY(),Q98,"M")&lt;=5,"ROJO",IF(DATEDIF(TODAY(),Q98,"M")&gt;=12,"VERDE",IF(AND(DATEDIF(TODAY(),Q98,"M")&gt;=6,DATEDIF(TODAY(),Q98,"M")&lt;=11),"AMARILLO"))),S98))</f>
        <v xml:space="preserve"> </v>
      </c>
      <c r="S98" s="29" t="str">
        <f>IF(Q98=0," ",IF(Q98&lt;=$N$5,"VENCIDO","NO VENCIDO"))</f>
        <v xml:space="preserve"> </v>
      </c>
      <c r="T98" s="22"/>
      <c r="U98" s="23"/>
      <c r="V98" s="23"/>
      <c r="W98" s="24"/>
      <c r="X98" s="24"/>
      <c r="Y98" s="148"/>
      <c r="Z98" s="25"/>
      <c r="AA98" s="6"/>
      <c r="AB98" s="146"/>
      <c r="AC98" s="146"/>
      <c r="AD98" s="145"/>
      <c r="AE98" s="146"/>
      <c r="AF98" s="146"/>
      <c r="AG98" s="146"/>
      <c r="AH98" s="146"/>
      <c r="AI98" s="146"/>
      <c r="AJ98" s="146"/>
      <c r="AK98" s="146"/>
      <c r="AL98" s="146"/>
      <c r="AM98" s="146"/>
      <c r="AN98" s="146"/>
      <c r="AO98" s="124"/>
      <c r="AP98" s="28"/>
      <c r="AQ98" s="5"/>
    </row>
    <row r="99" spans="1:43" ht="14.45" customHeight="1">
      <c r="A99" s="210"/>
      <c r="B99" s="110"/>
      <c r="C99" s="111"/>
      <c r="D99" s="222"/>
      <c r="E99" s="192"/>
      <c r="F99" s="179"/>
      <c r="G99" s="179"/>
      <c r="H99" s="179"/>
      <c r="I99" s="179"/>
      <c r="J99" s="176"/>
      <c r="K99" s="169"/>
      <c r="L99" s="165"/>
      <c r="M99" s="158"/>
      <c r="N99" s="18"/>
      <c r="O99" s="19"/>
      <c r="P99" s="19"/>
      <c r="Q99" s="20"/>
      <c r="R99" s="21" t="str">
        <f ca="1">IF(Q99=0," ",IFERROR(IF(DATEDIF(TODAY(),Q99,"M")&lt;=5,"ROJO",IF(DATEDIF(TODAY(),Q99,"M")&gt;=12,"VERDE",IF(AND(DATEDIF(TODAY(),Q99,"M")&gt;=6,DATEDIF(TODAY(),Q99,"M")&lt;=11),"AMARILLO"))),S99))</f>
        <v xml:space="preserve"> </v>
      </c>
      <c r="S99" s="29" t="str">
        <f>IF(Q99=0," ",IF(Q99&lt;=$N$5,"VENCIDO","NO VENCIDO"))</f>
        <v xml:space="preserve"> </v>
      </c>
      <c r="T99" s="22"/>
      <c r="U99" s="23"/>
      <c r="V99" s="23"/>
      <c r="W99" s="24"/>
      <c r="X99" s="24"/>
      <c r="Y99" s="148"/>
      <c r="Z99" s="25"/>
      <c r="AA99" s="6"/>
      <c r="AB99" s="146"/>
      <c r="AC99" s="146"/>
      <c r="AD99" s="145"/>
      <c r="AE99" s="146"/>
      <c r="AF99" s="146"/>
      <c r="AG99" s="146"/>
      <c r="AH99" s="146"/>
      <c r="AI99" s="146"/>
      <c r="AJ99" s="146"/>
      <c r="AK99" s="146"/>
      <c r="AL99" s="146"/>
      <c r="AM99" s="146"/>
      <c r="AN99" s="146"/>
      <c r="AO99" s="124"/>
      <c r="AP99" s="28"/>
      <c r="AQ99" s="5"/>
    </row>
    <row r="100" spans="1:43" ht="14.45" customHeight="1">
      <c r="A100" s="210"/>
      <c r="B100" s="110"/>
      <c r="C100" s="111"/>
      <c r="D100" s="222"/>
      <c r="E100" s="192"/>
      <c r="F100" s="179"/>
      <c r="G100" s="179"/>
      <c r="H100" s="179"/>
      <c r="I100" s="179"/>
      <c r="J100" s="176"/>
      <c r="K100" s="169"/>
      <c r="L100" s="165"/>
      <c r="M100" s="159"/>
      <c r="N100" s="18"/>
      <c r="O100" s="19"/>
      <c r="P100" s="19"/>
      <c r="Q100" s="20"/>
      <c r="R100" s="21" t="str">
        <f ca="1">IF(Q100=0," ",IFERROR(IF(DATEDIF(TODAY(),Q100,"M")&lt;=5,"ROJO",IF(DATEDIF(TODAY(),Q100,"M")&gt;=12,"VERDE",IF(AND(DATEDIF(TODAY(),Q100,"M")&gt;=6,DATEDIF(TODAY(),Q100,"M")&lt;=11),"AMARILLO"))),S100))</f>
        <v xml:space="preserve"> </v>
      </c>
      <c r="S100" s="29" t="str">
        <f>IF(Q100=0," ",IF(Q100&lt;=$N$5,"VENCIDO","NO VENCIDO"))</f>
        <v xml:space="preserve"> </v>
      </c>
      <c r="T100" s="22"/>
      <c r="U100" s="23"/>
      <c r="V100" s="23"/>
      <c r="W100" s="24"/>
      <c r="X100" s="24"/>
      <c r="Y100" s="148"/>
      <c r="Z100" s="25"/>
      <c r="AA100" s="6"/>
      <c r="AB100" s="146"/>
      <c r="AC100" s="146"/>
      <c r="AD100" s="145"/>
      <c r="AE100" s="146"/>
      <c r="AF100" s="146"/>
      <c r="AG100" s="146"/>
      <c r="AH100" s="146"/>
      <c r="AI100" s="146"/>
      <c r="AJ100" s="146"/>
      <c r="AK100" s="146"/>
      <c r="AL100" s="146"/>
      <c r="AM100" s="146"/>
      <c r="AN100" s="146"/>
      <c r="AO100" s="125"/>
      <c r="AP100" s="28"/>
      <c r="AQ100" s="5"/>
    </row>
    <row r="101" spans="1:43" ht="16.5">
      <c r="A101" s="211"/>
      <c r="B101" s="112"/>
      <c r="C101" s="113"/>
      <c r="D101" s="223"/>
      <c r="E101" s="193"/>
      <c r="F101" s="180"/>
      <c r="G101" s="180"/>
      <c r="H101" s="180"/>
      <c r="I101" s="180"/>
      <c r="J101" s="177"/>
      <c r="K101" s="170"/>
      <c r="L101" s="166"/>
      <c r="M101" s="32" t="b">
        <f>M96=N101</f>
        <v>0</v>
      </c>
      <c r="N101" s="33">
        <f>SUM(N96:N100)</f>
        <v>0</v>
      </c>
      <c r="O101" s="34" t="s">
        <v>113</v>
      </c>
      <c r="P101" s="35"/>
      <c r="Q101" s="36"/>
      <c r="R101" s="36"/>
      <c r="S101" s="36"/>
      <c r="T101" s="37">
        <f>SUM(T96:T100)</f>
        <v>0</v>
      </c>
      <c r="U101" s="38"/>
      <c r="V101" s="38"/>
      <c r="W101" s="38"/>
      <c r="X101" s="39"/>
      <c r="Y101" s="149"/>
      <c r="Z101" s="40"/>
      <c r="AA101" s="6"/>
      <c r="AB101" s="41"/>
      <c r="AC101" s="41"/>
      <c r="AD101" s="42"/>
      <c r="AE101" s="41"/>
      <c r="AF101" s="41"/>
      <c r="AG101" s="41"/>
      <c r="AH101" s="41"/>
      <c r="AI101" s="41"/>
      <c r="AJ101" s="41"/>
      <c r="AK101" s="41"/>
      <c r="AL101" s="41"/>
      <c r="AM101" s="41"/>
      <c r="AN101" s="41"/>
      <c r="AO101" s="43"/>
      <c r="AP101" s="28"/>
      <c r="AQ101" s="5"/>
    </row>
    <row r="102" spans="1:43" ht="14.45" customHeight="1">
      <c r="A102" s="209">
        <f>A96+1</f>
        <v>17</v>
      </c>
      <c r="B102" s="114" t="s">
        <v>139</v>
      </c>
      <c r="C102" s="114"/>
      <c r="D102" s="221">
        <f>+Noviembre!M102</f>
        <v>0</v>
      </c>
      <c r="E102" s="191"/>
      <c r="F102" s="178"/>
      <c r="G102" s="178"/>
      <c r="H102" s="178"/>
      <c r="I102" s="178"/>
      <c r="J102" s="175">
        <f>+F102+G102</f>
        <v>0</v>
      </c>
      <c r="K102" s="168">
        <f>+AO102</f>
        <v>0</v>
      </c>
      <c r="L102" s="164">
        <f>+J102+K102</f>
        <v>0</v>
      </c>
      <c r="M102" s="157">
        <f>+(D102+E102)-(L102)+H102-I102</f>
        <v>0</v>
      </c>
      <c r="N102" s="18"/>
      <c r="O102" s="19"/>
      <c r="P102" s="19"/>
      <c r="Q102" s="20"/>
      <c r="R102" s="21" t="str">
        <f ca="1">IF(Q102=0," ",IFERROR(IF(DATEDIF(TODAY(),Q102,"M")&lt;=5,"ROJO",IF(DATEDIF(TODAY(),Q102,"M")&gt;=12,"VERDE",IF(AND(DATEDIF(TODAY(),Q102,"M")&gt;=6,DATEDIF(TODAY(),Q102,"M")&lt;=11),"AMARILLO"))),S102))</f>
        <v xml:space="preserve"> </v>
      </c>
      <c r="S102" s="21" t="str">
        <f>IF(Q102=0," ",IF(Q102&lt;=$N$5,"VENCIDO","NO VENCIDO"))</f>
        <v xml:space="preserve"> </v>
      </c>
      <c r="T102" s="22"/>
      <c r="U102" s="23"/>
      <c r="V102" s="23"/>
      <c r="W102" s="24"/>
      <c r="X102" s="24"/>
      <c r="Y102" s="147">
        <f>+AT102</f>
        <v>0</v>
      </c>
      <c r="Z102" s="25"/>
      <c r="AA102" s="6"/>
      <c r="AB102" s="146"/>
      <c r="AC102" s="146"/>
      <c r="AD102" s="145">
        <f>+AB102+AC102</f>
        <v>0</v>
      </c>
      <c r="AE102" s="146"/>
      <c r="AF102" s="146"/>
      <c r="AG102" s="146"/>
      <c r="AH102" s="146"/>
      <c r="AI102" s="146"/>
      <c r="AJ102" s="146"/>
      <c r="AK102" s="146"/>
      <c r="AL102" s="146"/>
      <c r="AM102" s="146"/>
      <c r="AN102" s="146"/>
      <c r="AO102" s="123">
        <f>SUM(AD102:AN106)</f>
        <v>0</v>
      </c>
      <c r="AP102" s="28"/>
      <c r="AQ102" s="5"/>
    </row>
    <row r="103" spans="1:43" ht="14.45" customHeight="1">
      <c r="A103" s="210"/>
      <c r="B103" s="114"/>
      <c r="C103" s="114"/>
      <c r="D103" s="222"/>
      <c r="E103" s="192"/>
      <c r="F103" s="179"/>
      <c r="G103" s="179"/>
      <c r="H103" s="179"/>
      <c r="I103" s="179"/>
      <c r="J103" s="176"/>
      <c r="K103" s="169"/>
      <c r="L103" s="165"/>
      <c r="M103" s="158"/>
      <c r="N103" s="18"/>
      <c r="O103" s="19"/>
      <c r="P103" s="19"/>
      <c r="Q103" s="20"/>
      <c r="R103" s="21" t="str">
        <f ca="1">IF(Q103=0," ",IFERROR(IF(DATEDIF(TODAY(),Q103,"M")&lt;=5,"ROJO",IF(DATEDIF(TODAY(),Q103,"M")&gt;=12,"VERDE",IF(AND(DATEDIF(TODAY(),Q103,"M")&gt;=6,DATEDIF(TODAY(),Q103,"M")&lt;=11),"AMARILLO"))),S103))</f>
        <v xml:space="preserve"> </v>
      </c>
      <c r="S103" s="29" t="str">
        <f>IF(Q103=0," ",IF(Q103&lt;=$N$5,"VENCIDO","NO VENCIDO"))</f>
        <v xml:space="preserve"> </v>
      </c>
      <c r="T103" s="22"/>
      <c r="U103" s="23"/>
      <c r="V103" s="23"/>
      <c r="W103" s="24"/>
      <c r="X103" s="24"/>
      <c r="Y103" s="148"/>
      <c r="Z103" s="25"/>
      <c r="AA103" s="6"/>
      <c r="AB103" s="146"/>
      <c r="AC103" s="146"/>
      <c r="AD103" s="145"/>
      <c r="AE103" s="146"/>
      <c r="AF103" s="146"/>
      <c r="AG103" s="146"/>
      <c r="AH103" s="146"/>
      <c r="AI103" s="146"/>
      <c r="AJ103" s="146"/>
      <c r="AK103" s="146"/>
      <c r="AL103" s="146"/>
      <c r="AM103" s="146"/>
      <c r="AN103" s="146"/>
      <c r="AO103" s="124"/>
      <c r="AP103" s="28"/>
      <c r="AQ103" s="5"/>
    </row>
    <row r="104" spans="1:43" ht="14.45" customHeight="1">
      <c r="A104" s="210"/>
      <c r="B104" s="114"/>
      <c r="C104" s="114"/>
      <c r="D104" s="222"/>
      <c r="E104" s="192"/>
      <c r="F104" s="179"/>
      <c r="G104" s="179"/>
      <c r="H104" s="179"/>
      <c r="I104" s="179"/>
      <c r="J104" s="176"/>
      <c r="K104" s="169"/>
      <c r="L104" s="165"/>
      <c r="M104" s="158"/>
      <c r="N104" s="18"/>
      <c r="O104" s="19"/>
      <c r="P104" s="19"/>
      <c r="Q104" s="20"/>
      <c r="R104" s="21" t="str">
        <f ca="1">IF(Q104=0," ",IFERROR(IF(DATEDIF(TODAY(),Q104,"M")&lt;=5,"ROJO",IF(DATEDIF(TODAY(),Q104,"M")&gt;=12,"VERDE",IF(AND(DATEDIF(TODAY(),Q104,"M")&gt;=6,DATEDIF(TODAY(),Q104,"M")&lt;=11),"AMARILLO"))),S104))</f>
        <v xml:space="preserve"> </v>
      </c>
      <c r="S104" s="29" t="str">
        <f>IF(Q104=0," ",IF(Q104&lt;=$N$5,"VENCIDO","NO VENCIDO"))</f>
        <v xml:space="preserve"> </v>
      </c>
      <c r="T104" s="22"/>
      <c r="U104" s="23"/>
      <c r="V104" s="23"/>
      <c r="W104" s="24"/>
      <c r="X104" s="24"/>
      <c r="Y104" s="148"/>
      <c r="Z104" s="25"/>
      <c r="AA104" s="6"/>
      <c r="AB104" s="146"/>
      <c r="AC104" s="146"/>
      <c r="AD104" s="145"/>
      <c r="AE104" s="146"/>
      <c r="AF104" s="146"/>
      <c r="AG104" s="146"/>
      <c r="AH104" s="146"/>
      <c r="AI104" s="146"/>
      <c r="AJ104" s="146"/>
      <c r="AK104" s="146"/>
      <c r="AL104" s="146"/>
      <c r="AM104" s="146"/>
      <c r="AN104" s="146"/>
      <c r="AO104" s="124"/>
      <c r="AP104" s="28"/>
      <c r="AQ104" s="5"/>
    </row>
    <row r="105" spans="1:43" ht="14.45" customHeight="1">
      <c r="A105" s="210"/>
      <c r="B105" s="114"/>
      <c r="C105" s="114"/>
      <c r="D105" s="222"/>
      <c r="E105" s="192"/>
      <c r="F105" s="179"/>
      <c r="G105" s="179"/>
      <c r="H105" s="179"/>
      <c r="I105" s="179"/>
      <c r="J105" s="176"/>
      <c r="K105" s="169"/>
      <c r="L105" s="165"/>
      <c r="M105" s="158"/>
      <c r="N105" s="18"/>
      <c r="O105" s="19"/>
      <c r="P105" s="19"/>
      <c r="Q105" s="20"/>
      <c r="R105" s="21" t="str">
        <f ca="1">IF(Q105=0," ",IFERROR(IF(DATEDIF(TODAY(),Q105,"M")&lt;=5,"ROJO",IF(DATEDIF(TODAY(),Q105,"M")&gt;=12,"VERDE",IF(AND(DATEDIF(TODAY(),Q105,"M")&gt;=6,DATEDIF(TODAY(),Q105,"M")&lt;=11),"AMARILLO"))),S105))</f>
        <v xml:space="preserve"> </v>
      </c>
      <c r="S105" s="29" t="str">
        <f>IF(Q105=0," ",IF(Q105&lt;=$N$5,"VENCIDO","NO VENCIDO"))</f>
        <v xml:space="preserve"> </v>
      </c>
      <c r="T105" s="22"/>
      <c r="U105" s="23"/>
      <c r="V105" s="23"/>
      <c r="W105" s="24"/>
      <c r="X105" s="24"/>
      <c r="Y105" s="148"/>
      <c r="Z105" s="25"/>
      <c r="AA105" s="6"/>
      <c r="AB105" s="146"/>
      <c r="AC105" s="146"/>
      <c r="AD105" s="145"/>
      <c r="AE105" s="146"/>
      <c r="AF105" s="146"/>
      <c r="AG105" s="146"/>
      <c r="AH105" s="146"/>
      <c r="AI105" s="146"/>
      <c r="AJ105" s="146"/>
      <c r="AK105" s="146"/>
      <c r="AL105" s="146"/>
      <c r="AM105" s="146"/>
      <c r="AN105" s="146"/>
      <c r="AO105" s="124"/>
      <c r="AP105" s="28"/>
      <c r="AQ105" s="5"/>
    </row>
    <row r="106" spans="1:43" ht="14.45" customHeight="1">
      <c r="A106" s="210"/>
      <c r="B106" s="114"/>
      <c r="C106" s="114"/>
      <c r="D106" s="222"/>
      <c r="E106" s="192"/>
      <c r="F106" s="179"/>
      <c r="G106" s="179"/>
      <c r="H106" s="179"/>
      <c r="I106" s="179"/>
      <c r="J106" s="176"/>
      <c r="K106" s="169"/>
      <c r="L106" s="165"/>
      <c r="M106" s="159"/>
      <c r="N106" s="18"/>
      <c r="O106" s="19"/>
      <c r="P106" s="19"/>
      <c r="Q106" s="20"/>
      <c r="R106" s="21" t="str">
        <f ca="1">IF(Q106=0," ",IFERROR(IF(DATEDIF(TODAY(),Q106,"M")&lt;=5,"ROJO",IF(DATEDIF(TODAY(),Q106,"M")&gt;=12,"VERDE",IF(AND(DATEDIF(TODAY(),Q106,"M")&gt;=6,DATEDIF(TODAY(),Q106,"M")&lt;=11),"AMARILLO"))),S106))</f>
        <v xml:space="preserve"> </v>
      </c>
      <c r="S106" s="29" t="str">
        <f>IF(Q106=0," ",IF(Q106&lt;=$N$5,"VENCIDO","NO VENCIDO"))</f>
        <v xml:space="preserve"> </v>
      </c>
      <c r="T106" s="22"/>
      <c r="U106" s="23"/>
      <c r="V106" s="23"/>
      <c r="W106" s="24"/>
      <c r="X106" s="24"/>
      <c r="Y106" s="148"/>
      <c r="Z106" s="25"/>
      <c r="AA106" s="6"/>
      <c r="AB106" s="146"/>
      <c r="AC106" s="146"/>
      <c r="AD106" s="145"/>
      <c r="AE106" s="146"/>
      <c r="AF106" s="146"/>
      <c r="AG106" s="146"/>
      <c r="AH106" s="146"/>
      <c r="AI106" s="146"/>
      <c r="AJ106" s="146"/>
      <c r="AK106" s="146"/>
      <c r="AL106" s="146"/>
      <c r="AM106" s="146"/>
      <c r="AN106" s="146"/>
      <c r="AO106" s="125"/>
      <c r="AP106" s="28"/>
      <c r="AQ106" s="5"/>
    </row>
    <row r="107" spans="1:43" ht="16.5">
      <c r="A107" s="211"/>
      <c r="B107" s="114"/>
      <c r="C107" s="114"/>
      <c r="D107" s="223"/>
      <c r="E107" s="193"/>
      <c r="F107" s="180"/>
      <c r="G107" s="180"/>
      <c r="H107" s="180"/>
      <c r="I107" s="180"/>
      <c r="J107" s="177"/>
      <c r="K107" s="170"/>
      <c r="L107" s="166"/>
      <c r="M107" s="32" t="b">
        <f>M102=N107</f>
        <v>1</v>
      </c>
      <c r="N107" s="33">
        <f>SUM(N102:N106)</f>
        <v>0</v>
      </c>
      <c r="O107" s="34" t="s">
        <v>113</v>
      </c>
      <c r="P107" s="35"/>
      <c r="Q107" s="36"/>
      <c r="R107" s="36"/>
      <c r="S107" s="36"/>
      <c r="T107" s="37">
        <f>SUM(T102:T106)</f>
        <v>0</v>
      </c>
      <c r="U107" s="38"/>
      <c r="V107" s="38"/>
      <c r="W107" s="38"/>
      <c r="X107" s="39"/>
      <c r="Y107" s="149"/>
      <c r="Z107" s="40"/>
      <c r="AA107" s="6"/>
      <c r="AB107" s="41"/>
      <c r="AC107" s="41"/>
      <c r="AD107" s="42"/>
      <c r="AE107" s="41"/>
      <c r="AF107" s="41"/>
      <c r="AG107" s="41"/>
      <c r="AH107" s="41"/>
      <c r="AI107" s="41"/>
      <c r="AJ107" s="41"/>
      <c r="AK107" s="41"/>
      <c r="AL107" s="41"/>
      <c r="AM107" s="41"/>
      <c r="AN107" s="41"/>
      <c r="AO107" s="43"/>
      <c r="AP107" s="28"/>
      <c r="AQ107" s="5"/>
    </row>
    <row r="108" spans="1:43" ht="14.45" customHeight="1">
      <c r="A108" s="209">
        <f>A102+1</f>
        <v>18</v>
      </c>
      <c r="B108" s="114" t="s">
        <v>140</v>
      </c>
      <c r="C108" s="114"/>
      <c r="D108" s="221">
        <f>+Noviembre!M108</f>
        <v>0</v>
      </c>
      <c r="E108" s="191"/>
      <c r="F108" s="178"/>
      <c r="G108" s="178"/>
      <c r="H108" s="178"/>
      <c r="I108" s="178"/>
      <c r="J108" s="175">
        <f>+F108+G108</f>
        <v>0</v>
      </c>
      <c r="K108" s="168">
        <f>+AO108</f>
        <v>0</v>
      </c>
      <c r="L108" s="164">
        <f>+J108+K108</f>
        <v>0</v>
      </c>
      <c r="M108" s="157">
        <f>+(D108+E108)-(L108)+H108-I108</f>
        <v>0</v>
      </c>
      <c r="N108" s="18"/>
      <c r="O108" s="19"/>
      <c r="P108" s="19"/>
      <c r="Q108" s="20"/>
      <c r="R108" s="21" t="str">
        <f ca="1">IF(Q108=0," ",IFERROR(IF(DATEDIF(TODAY(),Q108,"M")&lt;=5,"ROJO",IF(DATEDIF(TODAY(),Q108,"M")&gt;=12,"VERDE",IF(AND(DATEDIF(TODAY(),Q108,"M")&gt;=6,DATEDIF(TODAY(),Q108,"M")&lt;=11),"AMARILLO"))),S108))</f>
        <v xml:space="preserve"> </v>
      </c>
      <c r="S108" s="21" t="str">
        <f>IF(Q108=0," ",IF(Q108&lt;=$N$5,"VENCIDO","NO VENCIDO"))</f>
        <v xml:space="preserve"> </v>
      </c>
      <c r="T108" s="22"/>
      <c r="U108" s="23"/>
      <c r="V108" s="23"/>
      <c r="W108" s="24"/>
      <c r="X108" s="24"/>
      <c r="Y108" s="147">
        <f>+AT108</f>
        <v>0</v>
      </c>
      <c r="Z108" s="25"/>
      <c r="AA108" s="6"/>
      <c r="AB108" s="146"/>
      <c r="AC108" s="146"/>
      <c r="AD108" s="145">
        <f>+AB108+AC108</f>
        <v>0</v>
      </c>
      <c r="AE108" s="146"/>
      <c r="AF108" s="146"/>
      <c r="AG108" s="146"/>
      <c r="AH108" s="146"/>
      <c r="AI108" s="146"/>
      <c r="AJ108" s="146"/>
      <c r="AK108" s="146"/>
      <c r="AL108" s="146"/>
      <c r="AM108" s="146"/>
      <c r="AN108" s="146"/>
      <c r="AO108" s="123">
        <f>SUM(AD108:AN112)</f>
        <v>0</v>
      </c>
      <c r="AP108" s="28"/>
      <c r="AQ108" s="5"/>
    </row>
    <row r="109" spans="1:43" ht="14.45" customHeight="1">
      <c r="A109" s="210"/>
      <c r="B109" s="114"/>
      <c r="C109" s="114"/>
      <c r="D109" s="222"/>
      <c r="E109" s="192"/>
      <c r="F109" s="179"/>
      <c r="G109" s="179"/>
      <c r="H109" s="179"/>
      <c r="I109" s="179"/>
      <c r="J109" s="176"/>
      <c r="K109" s="169"/>
      <c r="L109" s="165"/>
      <c r="M109" s="158"/>
      <c r="N109" s="18"/>
      <c r="O109" s="19"/>
      <c r="P109" s="19"/>
      <c r="Q109" s="20"/>
      <c r="R109" s="21" t="str">
        <f ca="1">IF(Q109=0," ",IFERROR(IF(DATEDIF(TODAY(),Q109,"M")&lt;=5,"ROJO",IF(DATEDIF(TODAY(),Q109,"M")&gt;=12,"VERDE",IF(AND(DATEDIF(TODAY(),Q109,"M")&gt;=6,DATEDIF(TODAY(),Q109,"M")&lt;=11),"AMARILLO"))),S109))</f>
        <v xml:space="preserve"> </v>
      </c>
      <c r="S109" s="29" t="str">
        <f>IF(Q109=0," ",IF(Q109&lt;=$N$5,"VENCIDO","NO VENCIDO"))</f>
        <v xml:space="preserve"> </v>
      </c>
      <c r="T109" s="22"/>
      <c r="U109" s="23"/>
      <c r="V109" s="23"/>
      <c r="W109" s="24"/>
      <c r="X109" s="24"/>
      <c r="Y109" s="148"/>
      <c r="Z109" s="25"/>
      <c r="AA109" s="6"/>
      <c r="AB109" s="146"/>
      <c r="AC109" s="146"/>
      <c r="AD109" s="145"/>
      <c r="AE109" s="146"/>
      <c r="AF109" s="146"/>
      <c r="AG109" s="146"/>
      <c r="AH109" s="146"/>
      <c r="AI109" s="146"/>
      <c r="AJ109" s="146"/>
      <c r="AK109" s="146"/>
      <c r="AL109" s="146"/>
      <c r="AM109" s="146"/>
      <c r="AN109" s="146"/>
      <c r="AO109" s="124"/>
      <c r="AP109" s="28"/>
      <c r="AQ109" s="5"/>
    </row>
    <row r="110" spans="1:43" ht="14.45" customHeight="1">
      <c r="A110" s="210"/>
      <c r="B110" s="114"/>
      <c r="C110" s="114"/>
      <c r="D110" s="222"/>
      <c r="E110" s="192"/>
      <c r="F110" s="179"/>
      <c r="G110" s="179"/>
      <c r="H110" s="179"/>
      <c r="I110" s="179"/>
      <c r="J110" s="176"/>
      <c r="K110" s="169"/>
      <c r="L110" s="165"/>
      <c r="M110" s="158"/>
      <c r="N110" s="18"/>
      <c r="O110" s="19"/>
      <c r="P110" s="19"/>
      <c r="Q110" s="20"/>
      <c r="R110" s="21" t="str">
        <f ca="1">IF(Q110=0," ",IFERROR(IF(DATEDIF(TODAY(),Q110,"M")&lt;=5,"ROJO",IF(DATEDIF(TODAY(),Q110,"M")&gt;=12,"VERDE",IF(AND(DATEDIF(TODAY(),Q110,"M")&gt;=6,DATEDIF(TODAY(),Q110,"M")&lt;=11),"AMARILLO"))),S110))</f>
        <v xml:space="preserve"> </v>
      </c>
      <c r="S110" s="29" t="str">
        <f>IF(Q110=0," ",IF(Q110&lt;=$N$5,"VENCIDO","NO VENCIDO"))</f>
        <v xml:space="preserve"> </v>
      </c>
      <c r="T110" s="22"/>
      <c r="U110" s="23"/>
      <c r="V110" s="23"/>
      <c r="W110" s="24"/>
      <c r="X110" s="24"/>
      <c r="Y110" s="148"/>
      <c r="Z110" s="25"/>
      <c r="AA110" s="6"/>
      <c r="AB110" s="146"/>
      <c r="AC110" s="146"/>
      <c r="AD110" s="145"/>
      <c r="AE110" s="146"/>
      <c r="AF110" s="146"/>
      <c r="AG110" s="146"/>
      <c r="AH110" s="146"/>
      <c r="AI110" s="146"/>
      <c r="AJ110" s="146"/>
      <c r="AK110" s="146"/>
      <c r="AL110" s="146"/>
      <c r="AM110" s="146"/>
      <c r="AN110" s="146"/>
      <c r="AO110" s="124"/>
      <c r="AP110" s="28"/>
      <c r="AQ110" s="5"/>
    </row>
    <row r="111" spans="1:43" ht="14.45" customHeight="1">
      <c r="A111" s="210"/>
      <c r="B111" s="114"/>
      <c r="C111" s="114"/>
      <c r="D111" s="222"/>
      <c r="E111" s="192"/>
      <c r="F111" s="179"/>
      <c r="G111" s="179"/>
      <c r="H111" s="179"/>
      <c r="I111" s="179"/>
      <c r="J111" s="176"/>
      <c r="K111" s="169"/>
      <c r="L111" s="165"/>
      <c r="M111" s="158"/>
      <c r="N111" s="18"/>
      <c r="O111" s="19"/>
      <c r="P111" s="19"/>
      <c r="Q111" s="20"/>
      <c r="R111" s="21" t="str">
        <f ca="1">IF(Q111=0," ",IFERROR(IF(DATEDIF(TODAY(),Q111,"M")&lt;=5,"ROJO",IF(DATEDIF(TODAY(),Q111,"M")&gt;=12,"VERDE",IF(AND(DATEDIF(TODAY(),Q111,"M")&gt;=6,DATEDIF(TODAY(),Q111,"M")&lt;=11),"AMARILLO"))),S111))</f>
        <v xml:space="preserve"> </v>
      </c>
      <c r="S111" s="29" t="str">
        <f>IF(Q111=0," ",IF(Q111&lt;=$N$5,"VENCIDO","NO VENCIDO"))</f>
        <v xml:space="preserve"> </v>
      </c>
      <c r="T111" s="22"/>
      <c r="U111" s="23"/>
      <c r="V111" s="23"/>
      <c r="W111" s="24"/>
      <c r="X111" s="24"/>
      <c r="Y111" s="148"/>
      <c r="Z111" s="25"/>
      <c r="AA111" s="6"/>
      <c r="AB111" s="146"/>
      <c r="AC111" s="146"/>
      <c r="AD111" s="145"/>
      <c r="AE111" s="146"/>
      <c r="AF111" s="146"/>
      <c r="AG111" s="146"/>
      <c r="AH111" s="146"/>
      <c r="AI111" s="146"/>
      <c r="AJ111" s="146"/>
      <c r="AK111" s="146"/>
      <c r="AL111" s="146"/>
      <c r="AM111" s="146"/>
      <c r="AN111" s="146"/>
      <c r="AO111" s="124"/>
      <c r="AP111" s="28"/>
      <c r="AQ111" s="5"/>
    </row>
    <row r="112" spans="1:43" ht="14.45" customHeight="1">
      <c r="A112" s="210"/>
      <c r="B112" s="114"/>
      <c r="C112" s="114"/>
      <c r="D112" s="222"/>
      <c r="E112" s="192"/>
      <c r="F112" s="179"/>
      <c r="G112" s="179"/>
      <c r="H112" s="179"/>
      <c r="I112" s="179"/>
      <c r="J112" s="176"/>
      <c r="K112" s="169"/>
      <c r="L112" s="165"/>
      <c r="M112" s="159"/>
      <c r="N112" s="18"/>
      <c r="O112" s="19"/>
      <c r="P112" s="19"/>
      <c r="Q112" s="20"/>
      <c r="R112" s="21" t="str">
        <f ca="1">IF(Q112=0," ",IFERROR(IF(DATEDIF(TODAY(),Q112,"M")&lt;=5,"ROJO",IF(DATEDIF(TODAY(),Q112,"M")&gt;=12,"VERDE",IF(AND(DATEDIF(TODAY(),Q112,"M")&gt;=6,DATEDIF(TODAY(),Q112,"M")&lt;=11),"AMARILLO"))),S112))</f>
        <v xml:space="preserve"> </v>
      </c>
      <c r="S112" s="29" t="str">
        <f>IF(Q112=0," ",IF(Q112&lt;=$N$5,"VENCIDO","NO VENCIDO"))</f>
        <v xml:space="preserve"> </v>
      </c>
      <c r="T112" s="22"/>
      <c r="U112" s="23"/>
      <c r="V112" s="23"/>
      <c r="W112" s="24"/>
      <c r="X112" s="24"/>
      <c r="Y112" s="148"/>
      <c r="Z112" s="25"/>
      <c r="AA112" s="6"/>
      <c r="AB112" s="146"/>
      <c r="AC112" s="146"/>
      <c r="AD112" s="145"/>
      <c r="AE112" s="146"/>
      <c r="AF112" s="146"/>
      <c r="AG112" s="146"/>
      <c r="AH112" s="146"/>
      <c r="AI112" s="146"/>
      <c r="AJ112" s="146"/>
      <c r="AK112" s="146"/>
      <c r="AL112" s="146"/>
      <c r="AM112" s="146"/>
      <c r="AN112" s="146"/>
      <c r="AO112" s="125"/>
      <c r="AP112" s="28"/>
      <c r="AQ112" s="5"/>
    </row>
    <row r="113" spans="1:43" ht="16.5">
      <c r="A113" s="211"/>
      <c r="B113" s="114"/>
      <c r="C113" s="114"/>
      <c r="D113" s="223"/>
      <c r="E113" s="193"/>
      <c r="F113" s="180"/>
      <c r="G113" s="180"/>
      <c r="H113" s="180"/>
      <c r="I113" s="180"/>
      <c r="J113" s="177"/>
      <c r="K113" s="170"/>
      <c r="L113" s="166"/>
      <c r="M113" s="32" t="b">
        <f>M108=N113</f>
        <v>1</v>
      </c>
      <c r="N113" s="33">
        <f>SUM(N108:N112)</f>
        <v>0</v>
      </c>
      <c r="O113" s="34" t="s">
        <v>113</v>
      </c>
      <c r="P113" s="35"/>
      <c r="Q113" s="36"/>
      <c r="R113" s="36"/>
      <c r="S113" s="36"/>
      <c r="T113" s="37">
        <f>SUM(T108:T112)</f>
        <v>0</v>
      </c>
      <c r="U113" s="38"/>
      <c r="V113" s="38"/>
      <c r="W113" s="38"/>
      <c r="X113" s="39"/>
      <c r="Y113" s="149"/>
      <c r="Z113" s="40"/>
      <c r="AA113" s="6"/>
      <c r="AB113" s="41"/>
      <c r="AC113" s="41"/>
      <c r="AD113" s="42"/>
      <c r="AE113" s="41"/>
      <c r="AF113" s="41"/>
      <c r="AG113" s="41"/>
      <c r="AH113" s="41"/>
      <c r="AI113" s="41"/>
      <c r="AJ113" s="41"/>
      <c r="AK113" s="41"/>
      <c r="AL113" s="41"/>
      <c r="AM113" s="41"/>
      <c r="AN113" s="41"/>
      <c r="AO113" s="43"/>
      <c r="AP113" s="28"/>
      <c r="AQ113" s="5"/>
    </row>
    <row r="114" spans="1:43" ht="14.45" customHeight="1">
      <c r="A114" s="209">
        <f>A108+1</f>
        <v>19</v>
      </c>
      <c r="B114" s="108" t="s">
        <v>141</v>
      </c>
      <c r="C114" s="109"/>
      <c r="D114" s="221">
        <f>+Noviembre!M114</f>
        <v>180</v>
      </c>
      <c r="E114" s="191"/>
      <c r="F114" s="178"/>
      <c r="G114" s="178"/>
      <c r="H114" s="178"/>
      <c r="I114" s="178"/>
      <c r="J114" s="175">
        <f>+F114+G114</f>
        <v>0</v>
      </c>
      <c r="K114" s="168">
        <f>+AO114</f>
        <v>0</v>
      </c>
      <c r="L114" s="164">
        <f>+J114+K114</f>
        <v>0</v>
      </c>
      <c r="M114" s="157">
        <f>+(D114+E114)-(L114)+H114-I114</f>
        <v>180</v>
      </c>
      <c r="N114" s="18"/>
      <c r="O114" s="19"/>
      <c r="P114" s="19"/>
      <c r="Q114" s="20"/>
      <c r="R114" s="21" t="str">
        <f ca="1">IF(Q114=0," ",IFERROR(IF(DATEDIF(TODAY(),Q114,"M")&lt;=5,"ROJO",IF(DATEDIF(TODAY(),Q114,"M")&gt;=12,"VERDE",IF(AND(DATEDIF(TODAY(),Q114,"M")&gt;=6,DATEDIF(TODAY(),Q114,"M")&lt;=11),"AMARILLO"))),S114))</f>
        <v xml:space="preserve"> </v>
      </c>
      <c r="S114" s="21" t="str">
        <f>IF(Q114=0," ",IF(Q114&lt;=$N$5,"VENCIDO","NO VENCIDO"))</f>
        <v xml:space="preserve"> </v>
      </c>
      <c r="T114" s="22"/>
      <c r="U114" s="23"/>
      <c r="V114" s="23"/>
      <c r="W114" s="24"/>
      <c r="X114" s="24"/>
      <c r="Y114" s="147">
        <f>+AT114</f>
        <v>0</v>
      </c>
      <c r="Z114" s="25"/>
      <c r="AA114" s="6"/>
      <c r="AB114" s="146"/>
      <c r="AC114" s="146"/>
      <c r="AD114" s="145">
        <f>+AB114+AC114</f>
        <v>0</v>
      </c>
      <c r="AE114" s="146"/>
      <c r="AF114" s="146"/>
      <c r="AG114" s="146"/>
      <c r="AH114" s="146"/>
      <c r="AI114" s="146"/>
      <c r="AJ114" s="146"/>
      <c r="AK114" s="146"/>
      <c r="AL114" s="146"/>
      <c r="AM114" s="146"/>
      <c r="AN114" s="146"/>
      <c r="AO114" s="123">
        <f>SUM(AD114:AN118)</f>
        <v>0</v>
      </c>
      <c r="AP114" s="28"/>
      <c r="AQ114" s="5"/>
    </row>
    <row r="115" spans="1:43" ht="14.45" customHeight="1">
      <c r="A115" s="210"/>
      <c r="B115" s="110"/>
      <c r="C115" s="111"/>
      <c r="D115" s="222"/>
      <c r="E115" s="192"/>
      <c r="F115" s="179"/>
      <c r="G115" s="179"/>
      <c r="H115" s="179"/>
      <c r="I115" s="179"/>
      <c r="J115" s="176"/>
      <c r="K115" s="169"/>
      <c r="L115" s="165"/>
      <c r="M115" s="158"/>
      <c r="N115" s="18"/>
      <c r="O115" s="19"/>
      <c r="P115" s="19"/>
      <c r="Q115" s="20"/>
      <c r="R115" s="21" t="str">
        <f ca="1">IF(Q115=0," ",IFERROR(IF(DATEDIF(TODAY(),Q115,"M")&lt;=5,"ROJO",IF(DATEDIF(TODAY(),Q115,"M")&gt;=12,"VERDE",IF(AND(DATEDIF(TODAY(),Q115,"M")&gt;=6,DATEDIF(TODAY(),Q115,"M")&lt;=11),"AMARILLO"))),S115))</f>
        <v xml:space="preserve"> </v>
      </c>
      <c r="S115" s="29" t="str">
        <f>IF(Q115=0," ",IF(Q115&lt;=$N$5,"VENCIDO","NO VENCIDO"))</f>
        <v xml:space="preserve"> </v>
      </c>
      <c r="T115" s="22"/>
      <c r="U115" s="23"/>
      <c r="V115" s="23"/>
      <c r="W115" s="24"/>
      <c r="X115" s="24"/>
      <c r="Y115" s="148"/>
      <c r="Z115" s="25"/>
      <c r="AA115" s="6"/>
      <c r="AB115" s="146"/>
      <c r="AC115" s="146"/>
      <c r="AD115" s="145"/>
      <c r="AE115" s="146"/>
      <c r="AF115" s="146"/>
      <c r="AG115" s="146"/>
      <c r="AH115" s="146"/>
      <c r="AI115" s="146"/>
      <c r="AJ115" s="146"/>
      <c r="AK115" s="146"/>
      <c r="AL115" s="146"/>
      <c r="AM115" s="146"/>
      <c r="AN115" s="146"/>
      <c r="AO115" s="124"/>
      <c r="AP115" s="28"/>
      <c r="AQ115" s="5"/>
    </row>
    <row r="116" spans="1:43" ht="14.45" customHeight="1">
      <c r="A116" s="210"/>
      <c r="B116" s="110"/>
      <c r="C116" s="111"/>
      <c r="D116" s="222"/>
      <c r="E116" s="192"/>
      <c r="F116" s="179"/>
      <c r="G116" s="179"/>
      <c r="H116" s="179"/>
      <c r="I116" s="179"/>
      <c r="J116" s="176"/>
      <c r="K116" s="169"/>
      <c r="L116" s="165"/>
      <c r="M116" s="158"/>
      <c r="N116" s="18"/>
      <c r="O116" s="19"/>
      <c r="P116" s="19"/>
      <c r="Q116" s="20"/>
      <c r="R116" s="21" t="str">
        <f ca="1">IF(Q116=0," ",IFERROR(IF(DATEDIF(TODAY(),Q116,"M")&lt;=5,"ROJO",IF(DATEDIF(TODAY(),Q116,"M")&gt;=12,"VERDE",IF(AND(DATEDIF(TODAY(),Q116,"M")&gt;=6,DATEDIF(TODAY(),Q116,"M")&lt;=11),"AMARILLO"))),S116))</f>
        <v xml:space="preserve"> </v>
      </c>
      <c r="S116" s="29" t="str">
        <f>IF(Q116=0," ",IF(Q116&lt;=$N$5,"VENCIDO","NO VENCIDO"))</f>
        <v xml:space="preserve"> </v>
      </c>
      <c r="T116" s="22"/>
      <c r="U116" s="23"/>
      <c r="V116" s="23"/>
      <c r="W116" s="24"/>
      <c r="X116" s="24"/>
      <c r="Y116" s="148"/>
      <c r="Z116" s="25"/>
      <c r="AA116" s="6"/>
      <c r="AB116" s="146"/>
      <c r="AC116" s="146"/>
      <c r="AD116" s="145"/>
      <c r="AE116" s="146"/>
      <c r="AF116" s="146"/>
      <c r="AG116" s="146"/>
      <c r="AH116" s="146"/>
      <c r="AI116" s="146"/>
      <c r="AJ116" s="146"/>
      <c r="AK116" s="146"/>
      <c r="AL116" s="146"/>
      <c r="AM116" s="146"/>
      <c r="AN116" s="146"/>
      <c r="AO116" s="124"/>
      <c r="AP116" s="28"/>
      <c r="AQ116" s="5"/>
    </row>
    <row r="117" spans="1:43" ht="14.45" customHeight="1">
      <c r="A117" s="210"/>
      <c r="B117" s="110"/>
      <c r="C117" s="111"/>
      <c r="D117" s="222"/>
      <c r="E117" s="192"/>
      <c r="F117" s="179"/>
      <c r="G117" s="179"/>
      <c r="H117" s="179"/>
      <c r="I117" s="179"/>
      <c r="J117" s="176"/>
      <c r="K117" s="169"/>
      <c r="L117" s="165"/>
      <c r="M117" s="158"/>
      <c r="N117" s="18"/>
      <c r="O117" s="19"/>
      <c r="P117" s="19"/>
      <c r="Q117" s="20"/>
      <c r="R117" s="21" t="str">
        <f ca="1">IF(Q117=0," ",IFERROR(IF(DATEDIF(TODAY(),Q117,"M")&lt;=5,"ROJO",IF(DATEDIF(TODAY(),Q117,"M")&gt;=12,"VERDE",IF(AND(DATEDIF(TODAY(),Q117,"M")&gt;=6,DATEDIF(TODAY(),Q117,"M")&lt;=11),"AMARILLO"))),S117))</f>
        <v xml:space="preserve"> </v>
      </c>
      <c r="S117" s="29" t="str">
        <f>IF(Q117=0," ",IF(Q117&lt;=$N$5,"VENCIDO","NO VENCIDO"))</f>
        <v xml:space="preserve"> </v>
      </c>
      <c r="T117" s="22"/>
      <c r="U117" s="23"/>
      <c r="V117" s="23"/>
      <c r="W117" s="24"/>
      <c r="X117" s="24"/>
      <c r="Y117" s="148"/>
      <c r="Z117" s="25"/>
      <c r="AA117" s="6"/>
      <c r="AB117" s="146"/>
      <c r="AC117" s="146"/>
      <c r="AD117" s="145"/>
      <c r="AE117" s="146"/>
      <c r="AF117" s="146"/>
      <c r="AG117" s="146"/>
      <c r="AH117" s="146"/>
      <c r="AI117" s="146"/>
      <c r="AJ117" s="146"/>
      <c r="AK117" s="146"/>
      <c r="AL117" s="146"/>
      <c r="AM117" s="146"/>
      <c r="AN117" s="146"/>
      <c r="AO117" s="124"/>
      <c r="AP117" s="28"/>
      <c r="AQ117" s="5"/>
    </row>
    <row r="118" spans="1:43" ht="14.45" customHeight="1">
      <c r="A118" s="210"/>
      <c r="B118" s="110"/>
      <c r="C118" s="111"/>
      <c r="D118" s="222"/>
      <c r="E118" s="192"/>
      <c r="F118" s="179"/>
      <c r="G118" s="179"/>
      <c r="H118" s="179"/>
      <c r="I118" s="179"/>
      <c r="J118" s="176"/>
      <c r="K118" s="169"/>
      <c r="L118" s="165"/>
      <c r="M118" s="159"/>
      <c r="N118" s="18"/>
      <c r="O118" s="19"/>
      <c r="P118" s="19"/>
      <c r="Q118" s="20"/>
      <c r="R118" s="21" t="str">
        <f ca="1">IF(Q118=0," ",IFERROR(IF(DATEDIF(TODAY(),Q118,"M")&lt;=5,"ROJO",IF(DATEDIF(TODAY(),Q118,"M")&gt;=12,"VERDE",IF(AND(DATEDIF(TODAY(),Q118,"M")&gt;=6,DATEDIF(TODAY(),Q118,"M")&lt;=11),"AMARILLO"))),S118))</f>
        <v xml:space="preserve"> </v>
      </c>
      <c r="S118" s="29" t="str">
        <f>IF(Q118=0," ",IF(Q118&lt;=$N$5,"VENCIDO","NO VENCIDO"))</f>
        <v xml:space="preserve"> </v>
      </c>
      <c r="T118" s="22"/>
      <c r="U118" s="23"/>
      <c r="V118" s="23"/>
      <c r="W118" s="24"/>
      <c r="X118" s="24"/>
      <c r="Y118" s="148"/>
      <c r="Z118" s="25"/>
      <c r="AA118" s="6"/>
      <c r="AB118" s="146"/>
      <c r="AC118" s="146"/>
      <c r="AD118" s="145"/>
      <c r="AE118" s="146"/>
      <c r="AF118" s="146"/>
      <c r="AG118" s="146"/>
      <c r="AH118" s="146"/>
      <c r="AI118" s="146"/>
      <c r="AJ118" s="146"/>
      <c r="AK118" s="146"/>
      <c r="AL118" s="146"/>
      <c r="AM118" s="146"/>
      <c r="AN118" s="146"/>
      <c r="AO118" s="125"/>
      <c r="AP118" s="28"/>
      <c r="AQ118" s="5"/>
    </row>
    <row r="119" spans="1:43" ht="16.5">
      <c r="A119" s="211"/>
      <c r="B119" s="112"/>
      <c r="C119" s="113"/>
      <c r="D119" s="223"/>
      <c r="E119" s="193"/>
      <c r="F119" s="180"/>
      <c r="G119" s="180"/>
      <c r="H119" s="180"/>
      <c r="I119" s="180"/>
      <c r="J119" s="177"/>
      <c r="K119" s="170"/>
      <c r="L119" s="166"/>
      <c r="M119" s="32" t="b">
        <f>M114=N119</f>
        <v>0</v>
      </c>
      <c r="N119" s="33">
        <f>SUM(N114:N118)</f>
        <v>0</v>
      </c>
      <c r="O119" s="34" t="s">
        <v>113</v>
      </c>
      <c r="P119" s="35"/>
      <c r="Q119" s="36"/>
      <c r="R119" s="36"/>
      <c r="S119" s="36"/>
      <c r="T119" s="37">
        <f>SUM(T114:T118)</f>
        <v>0</v>
      </c>
      <c r="U119" s="38"/>
      <c r="V119" s="38"/>
      <c r="W119" s="38"/>
      <c r="X119" s="39"/>
      <c r="Y119" s="149"/>
      <c r="Z119" s="40"/>
      <c r="AA119" s="6"/>
      <c r="AB119" s="41"/>
      <c r="AC119" s="41"/>
      <c r="AD119" s="42"/>
      <c r="AE119" s="41"/>
      <c r="AF119" s="41"/>
      <c r="AG119" s="41"/>
      <c r="AH119" s="41"/>
      <c r="AI119" s="41"/>
      <c r="AJ119" s="41"/>
      <c r="AK119" s="41"/>
      <c r="AL119" s="41"/>
      <c r="AM119" s="41"/>
      <c r="AN119" s="41"/>
      <c r="AO119" s="43"/>
      <c r="AP119" s="28"/>
      <c r="AQ119" s="5"/>
    </row>
    <row r="120" spans="1:43" ht="14.45" customHeight="1">
      <c r="A120" s="209">
        <f>A114+1</f>
        <v>20</v>
      </c>
      <c r="B120" s="108" t="s">
        <v>143</v>
      </c>
      <c r="C120" s="109"/>
      <c r="D120" s="221">
        <f>+Noviembre!M120</f>
        <v>117</v>
      </c>
      <c r="E120" s="191"/>
      <c r="F120" s="178"/>
      <c r="G120" s="178"/>
      <c r="H120" s="178"/>
      <c r="I120" s="178"/>
      <c r="J120" s="175">
        <f>+F120+G120</f>
        <v>0</v>
      </c>
      <c r="K120" s="168">
        <f>+AO120</f>
        <v>0</v>
      </c>
      <c r="L120" s="164">
        <f>+J120+K120</f>
        <v>0</v>
      </c>
      <c r="M120" s="157">
        <f>+(D120+E120)-(L120)+H120-I120</f>
        <v>117</v>
      </c>
      <c r="N120" s="18"/>
      <c r="O120" s="19"/>
      <c r="P120" s="19"/>
      <c r="Q120" s="20"/>
      <c r="R120" s="21" t="str">
        <f ca="1">IF(Q120=0," ",IFERROR(IF(DATEDIF(TODAY(),Q120,"M")&lt;=5,"ROJO",IF(DATEDIF(TODAY(),Q120,"M")&gt;=12,"VERDE",IF(AND(DATEDIF(TODAY(),Q120,"M")&gt;=6,DATEDIF(TODAY(),Q120,"M")&lt;=11),"AMARILLO"))),S120))</f>
        <v xml:space="preserve"> </v>
      </c>
      <c r="S120" s="21" t="str">
        <f>IF(Q120=0," ",IF(Q120&lt;=$N$5,"VENCIDO","NO VENCIDO"))</f>
        <v xml:space="preserve"> </v>
      </c>
      <c r="T120" s="22"/>
      <c r="U120" s="23"/>
      <c r="V120" s="23"/>
      <c r="W120" s="24"/>
      <c r="X120" s="24"/>
      <c r="Y120" s="147">
        <f>+AT120</f>
        <v>0</v>
      </c>
      <c r="Z120" s="25"/>
      <c r="AA120" s="6"/>
      <c r="AB120" s="146"/>
      <c r="AC120" s="146"/>
      <c r="AD120" s="145">
        <f>+AB120+AC120</f>
        <v>0</v>
      </c>
      <c r="AE120" s="146"/>
      <c r="AF120" s="146"/>
      <c r="AG120" s="146"/>
      <c r="AH120" s="146"/>
      <c r="AI120" s="146"/>
      <c r="AJ120" s="146"/>
      <c r="AK120" s="146"/>
      <c r="AL120" s="146"/>
      <c r="AM120" s="146"/>
      <c r="AN120" s="146"/>
      <c r="AO120" s="123">
        <f>SUM(AD120:AN124)</f>
        <v>0</v>
      </c>
      <c r="AP120" s="28"/>
      <c r="AQ120" s="5"/>
    </row>
    <row r="121" spans="1:43" ht="14.45" customHeight="1">
      <c r="A121" s="210"/>
      <c r="B121" s="110"/>
      <c r="C121" s="111"/>
      <c r="D121" s="222"/>
      <c r="E121" s="192"/>
      <c r="F121" s="179"/>
      <c r="G121" s="179"/>
      <c r="H121" s="179"/>
      <c r="I121" s="179"/>
      <c r="J121" s="176"/>
      <c r="K121" s="169"/>
      <c r="L121" s="165"/>
      <c r="M121" s="158"/>
      <c r="N121" s="18"/>
      <c r="O121" s="19"/>
      <c r="P121" s="19"/>
      <c r="Q121" s="20"/>
      <c r="R121" s="21" t="str">
        <f ca="1">IF(Q121=0," ",IFERROR(IF(DATEDIF(TODAY(),Q121,"M")&lt;=5,"ROJO",IF(DATEDIF(TODAY(),Q121,"M")&gt;=12,"VERDE",IF(AND(DATEDIF(TODAY(),Q121,"M")&gt;=6,DATEDIF(TODAY(),Q121,"M")&lt;=11),"AMARILLO"))),S121))</f>
        <v xml:space="preserve"> </v>
      </c>
      <c r="S121" s="29" t="str">
        <f>IF(Q121=0," ",IF(Q121&lt;=$N$5,"VENCIDO","NO VENCIDO"))</f>
        <v xml:space="preserve"> </v>
      </c>
      <c r="T121" s="22"/>
      <c r="U121" s="23"/>
      <c r="V121" s="23"/>
      <c r="W121" s="24"/>
      <c r="X121" s="24"/>
      <c r="Y121" s="148"/>
      <c r="Z121" s="25"/>
      <c r="AA121" s="6"/>
      <c r="AB121" s="146"/>
      <c r="AC121" s="146"/>
      <c r="AD121" s="145"/>
      <c r="AE121" s="146"/>
      <c r="AF121" s="146"/>
      <c r="AG121" s="146"/>
      <c r="AH121" s="146"/>
      <c r="AI121" s="146"/>
      <c r="AJ121" s="146"/>
      <c r="AK121" s="146"/>
      <c r="AL121" s="146"/>
      <c r="AM121" s="146"/>
      <c r="AN121" s="146"/>
      <c r="AO121" s="124"/>
      <c r="AP121" s="28"/>
      <c r="AQ121" s="5"/>
    </row>
    <row r="122" spans="1:43" ht="14.45" customHeight="1">
      <c r="A122" s="210"/>
      <c r="B122" s="110"/>
      <c r="C122" s="111"/>
      <c r="D122" s="222"/>
      <c r="E122" s="192"/>
      <c r="F122" s="179"/>
      <c r="G122" s="179"/>
      <c r="H122" s="179"/>
      <c r="I122" s="179"/>
      <c r="J122" s="176"/>
      <c r="K122" s="169"/>
      <c r="L122" s="165"/>
      <c r="M122" s="158"/>
      <c r="N122" s="18"/>
      <c r="O122" s="19"/>
      <c r="P122" s="19"/>
      <c r="Q122" s="20"/>
      <c r="R122" s="21" t="str">
        <f ca="1">IF(Q122=0," ",IFERROR(IF(DATEDIF(TODAY(),Q122,"M")&lt;=5,"ROJO",IF(DATEDIF(TODAY(),Q122,"M")&gt;=12,"VERDE",IF(AND(DATEDIF(TODAY(),Q122,"M")&gt;=6,DATEDIF(TODAY(),Q122,"M")&lt;=11),"AMARILLO"))),S122))</f>
        <v xml:space="preserve"> </v>
      </c>
      <c r="S122" s="29" t="str">
        <f>IF(Q122=0," ",IF(Q122&lt;=$N$5,"VENCIDO","NO VENCIDO"))</f>
        <v xml:space="preserve"> </v>
      </c>
      <c r="T122" s="22"/>
      <c r="U122" s="23"/>
      <c r="V122" s="23"/>
      <c r="W122" s="24"/>
      <c r="X122" s="24"/>
      <c r="Y122" s="148"/>
      <c r="Z122" s="25"/>
      <c r="AA122" s="6"/>
      <c r="AB122" s="146"/>
      <c r="AC122" s="146"/>
      <c r="AD122" s="145"/>
      <c r="AE122" s="146"/>
      <c r="AF122" s="146"/>
      <c r="AG122" s="146"/>
      <c r="AH122" s="146"/>
      <c r="AI122" s="146"/>
      <c r="AJ122" s="146"/>
      <c r="AK122" s="146"/>
      <c r="AL122" s="146"/>
      <c r="AM122" s="146"/>
      <c r="AN122" s="146"/>
      <c r="AO122" s="124"/>
      <c r="AP122" s="28"/>
      <c r="AQ122" s="5"/>
    </row>
    <row r="123" spans="1:43" ht="14.45" customHeight="1">
      <c r="A123" s="210"/>
      <c r="B123" s="110"/>
      <c r="C123" s="111"/>
      <c r="D123" s="222"/>
      <c r="E123" s="192"/>
      <c r="F123" s="179"/>
      <c r="G123" s="179"/>
      <c r="H123" s="179"/>
      <c r="I123" s="179"/>
      <c r="J123" s="176"/>
      <c r="K123" s="169"/>
      <c r="L123" s="165"/>
      <c r="M123" s="158"/>
      <c r="N123" s="18"/>
      <c r="O123" s="19"/>
      <c r="P123" s="19"/>
      <c r="Q123" s="20"/>
      <c r="R123" s="21" t="str">
        <f ca="1">IF(Q123=0," ",IFERROR(IF(DATEDIF(TODAY(),Q123,"M")&lt;=5,"ROJO",IF(DATEDIF(TODAY(),Q123,"M")&gt;=12,"VERDE",IF(AND(DATEDIF(TODAY(),Q123,"M")&gt;=6,DATEDIF(TODAY(),Q123,"M")&lt;=11),"AMARILLO"))),S123))</f>
        <v xml:space="preserve"> </v>
      </c>
      <c r="S123" s="29" t="str">
        <f>IF(Q123=0," ",IF(Q123&lt;=$N$5,"VENCIDO","NO VENCIDO"))</f>
        <v xml:space="preserve"> </v>
      </c>
      <c r="T123" s="22"/>
      <c r="U123" s="23"/>
      <c r="V123" s="23"/>
      <c r="W123" s="24"/>
      <c r="X123" s="24"/>
      <c r="Y123" s="148"/>
      <c r="Z123" s="25"/>
      <c r="AA123" s="6"/>
      <c r="AB123" s="146"/>
      <c r="AC123" s="146"/>
      <c r="AD123" s="145"/>
      <c r="AE123" s="146"/>
      <c r="AF123" s="146"/>
      <c r="AG123" s="146"/>
      <c r="AH123" s="146"/>
      <c r="AI123" s="146"/>
      <c r="AJ123" s="146"/>
      <c r="AK123" s="146"/>
      <c r="AL123" s="146"/>
      <c r="AM123" s="146"/>
      <c r="AN123" s="146"/>
      <c r="AO123" s="124"/>
      <c r="AP123" s="28"/>
      <c r="AQ123" s="5"/>
    </row>
    <row r="124" spans="1:43" ht="14.45" customHeight="1">
      <c r="A124" s="210"/>
      <c r="B124" s="110"/>
      <c r="C124" s="111"/>
      <c r="D124" s="222"/>
      <c r="E124" s="192"/>
      <c r="F124" s="179"/>
      <c r="G124" s="179"/>
      <c r="H124" s="179"/>
      <c r="I124" s="179"/>
      <c r="J124" s="176"/>
      <c r="K124" s="169"/>
      <c r="L124" s="165"/>
      <c r="M124" s="159"/>
      <c r="N124" s="18"/>
      <c r="O124" s="19"/>
      <c r="P124" s="19"/>
      <c r="Q124" s="20"/>
      <c r="R124" s="21" t="str">
        <f ca="1">IF(Q124=0," ",IFERROR(IF(DATEDIF(TODAY(),Q124,"M")&lt;=5,"ROJO",IF(DATEDIF(TODAY(),Q124,"M")&gt;=12,"VERDE",IF(AND(DATEDIF(TODAY(),Q124,"M")&gt;=6,DATEDIF(TODAY(),Q124,"M")&lt;=11),"AMARILLO"))),S124))</f>
        <v xml:space="preserve"> </v>
      </c>
      <c r="S124" s="29" t="str">
        <f>IF(Q124=0," ",IF(Q124&lt;=$N$5,"VENCIDO","NO VENCIDO"))</f>
        <v xml:space="preserve"> </v>
      </c>
      <c r="T124" s="22"/>
      <c r="U124" s="23"/>
      <c r="V124" s="23"/>
      <c r="W124" s="24"/>
      <c r="X124" s="24"/>
      <c r="Y124" s="148"/>
      <c r="Z124" s="25"/>
      <c r="AA124" s="6"/>
      <c r="AB124" s="146"/>
      <c r="AC124" s="146"/>
      <c r="AD124" s="145"/>
      <c r="AE124" s="146"/>
      <c r="AF124" s="146"/>
      <c r="AG124" s="146"/>
      <c r="AH124" s="146"/>
      <c r="AI124" s="146"/>
      <c r="AJ124" s="146"/>
      <c r="AK124" s="146"/>
      <c r="AL124" s="146"/>
      <c r="AM124" s="146"/>
      <c r="AN124" s="146"/>
      <c r="AO124" s="125"/>
      <c r="AP124" s="28"/>
      <c r="AQ124" s="5"/>
    </row>
    <row r="125" spans="1:43" ht="16.5">
      <c r="A125" s="211"/>
      <c r="B125" s="112"/>
      <c r="C125" s="113"/>
      <c r="D125" s="223"/>
      <c r="E125" s="193"/>
      <c r="F125" s="180"/>
      <c r="G125" s="180"/>
      <c r="H125" s="180"/>
      <c r="I125" s="180"/>
      <c r="J125" s="177"/>
      <c r="K125" s="170"/>
      <c r="L125" s="166"/>
      <c r="M125" s="32" t="b">
        <f>M120=N125</f>
        <v>0</v>
      </c>
      <c r="N125" s="33">
        <f>SUM(N120:N124)</f>
        <v>0</v>
      </c>
      <c r="O125" s="34" t="s">
        <v>113</v>
      </c>
      <c r="P125" s="35"/>
      <c r="Q125" s="36"/>
      <c r="R125" s="36"/>
      <c r="S125" s="36"/>
      <c r="T125" s="37">
        <f>SUM(T120:T124)</f>
        <v>0</v>
      </c>
      <c r="U125" s="38"/>
      <c r="V125" s="38"/>
      <c r="W125" s="38"/>
      <c r="X125" s="39"/>
      <c r="Y125" s="149"/>
      <c r="Z125" s="40"/>
      <c r="AA125" s="6"/>
      <c r="AB125" s="41"/>
      <c r="AC125" s="42"/>
      <c r="AD125" s="42"/>
      <c r="AE125" s="42"/>
      <c r="AF125" s="42"/>
      <c r="AG125" s="42"/>
      <c r="AH125" s="42"/>
      <c r="AI125" s="42"/>
      <c r="AJ125" s="42"/>
      <c r="AK125" s="42"/>
      <c r="AL125" s="42"/>
      <c r="AM125" s="42"/>
      <c r="AN125" s="42"/>
      <c r="AO125" s="43"/>
      <c r="AP125" s="28"/>
      <c r="AQ125" s="5"/>
    </row>
    <row r="126" spans="1:43" ht="14.45" customHeight="1">
      <c r="A126" s="209">
        <f>A120+1</f>
        <v>21</v>
      </c>
      <c r="B126" s="108" t="s">
        <v>145</v>
      </c>
      <c r="C126" s="109"/>
      <c r="D126" s="221">
        <f>+Noviembre!M126</f>
        <v>92</v>
      </c>
      <c r="E126" s="191"/>
      <c r="F126" s="178"/>
      <c r="G126" s="178"/>
      <c r="H126" s="178"/>
      <c r="I126" s="178"/>
      <c r="J126" s="175">
        <f>+F126+G126</f>
        <v>0</v>
      </c>
      <c r="K126" s="168">
        <f>+AO126</f>
        <v>0</v>
      </c>
      <c r="L126" s="164">
        <f>+J126+K126</f>
        <v>0</v>
      </c>
      <c r="M126" s="157">
        <f>+(D126+E126)-(L126)+H126-I126</f>
        <v>92</v>
      </c>
      <c r="N126" s="18"/>
      <c r="O126" s="19"/>
      <c r="P126" s="19"/>
      <c r="Q126" s="20"/>
      <c r="R126" s="21" t="str">
        <f ca="1">IF(Q126=0," ",IFERROR(IF(DATEDIF(TODAY(),Q126,"M")&lt;=5,"ROJO",IF(DATEDIF(TODAY(),Q126,"M")&gt;=12,"VERDE",IF(AND(DATEDIF(TODAY(),Q126,"M")&gt;=6,DATEDIF(TODAY(),Q126,"M")&lt;=11),"AMARILLO"))),S126))</f>
        <v xml:space="preserve"> </v>
      </c>
      <c r="S126" s="21" t="str">
        <f>IF(Q126=0," ",IF(Q126&lt;=$N$5,"VENCIDO","NO VENCIDO"))</f>
        <v xml:space="preserve"> </v>
      </c>
      <c r="T126" s="22"/>
      <c r="U126" s="23"/>
      <c r="V126" s="23"/>
      <c r="W126" s="24"/>
      <c r="X126" s="24"/>
      <c r="Y126" s="147">
        <f>+AT126</f>
        <v>0</v>
      </c>
      <c r="Z126" s="25"/>
      <c r="AA126" s="6"/>
      <c r="AB126" s="146"/>
      <c r="AC126" s="146"/>
      <c r="AD126" s="145">
        <f>+AB126+AC126</f>
        <v>0</v>
      </c>
      <c r="AE126" s="146"/>
      <c r="AF126" s="146"/>
      <c r="AG126" s="146"/>
      <c r="AH126" s="146"/>
      <c r="AI126" s="146"/>
      <c r="AJ126" s="146"/>
      <c r="AK126" s="146"/>
      <c r="AL126" s="146"/>
      <c r="AM126" s="146"/>
      <c r="AN126" s="146"/>
      <c r="AO126" s="123">
        <f>SUM(AD126:AN130)</f>
        <v>0</v>
      </c>
      <c r="AP126" s="28"/>
      <c r="AQ126" s="5"/>
    </row>
    <row r="127" spans="1:43" ht="14.45" customHeight="1">
      <c r="A127" s="210"/>
      <c r="B127" s="110"/>
      <c r="C127" s="111"/>
      <c r="D127" s="222"/>
      <c r="E127" s="192"/>
      <c r="F127" s="179"/>
      <c r="G127" s="179"/>
      <c r="H127" s="179"/>
      <c r="I127" s="179"/>
      <c r="J127" s="176"/>
      <c r="K127" s="169"/>
      <c r="L127" s="165"/>
      <c r="M127" s="158"/>
      <c r="N127" s="18"/>
      <c r="O127" s="19"/>
      <c r="P127" s="19"/>
      <c r="Q127" s="20"/>
      <c r="R127" s="21" t="str">
        <f ca="1">IF(Q127=0," ",IFERROR(IF(DATEDIF(TODAY(),Q127,"M")&lt;=5,"ROJO",IF(DATEDIF(TODAY(),Q127,"M")&gt;=12,"VERDE",IF(AND(DATEDIF(TODAY(),Q127,"M")&gt;=6,DATEDIF(TODAY(),Q127,"M")&lt;=11),"AMARILLO"))),S127))</f>
        <v xml:space="preserve"> </v>
      </c>
      <c r="S127" s="29" t="str">
        <f>IF(Q127=0," ",IF(Q127&lt;=$N$5,"VENCIDO","NO VENCIDO"))</f>
        <v xml:space="preserve"> </v>
      </c>
      <c r="T127" s="22"/>
      <c r="U127" s="23"/>
      <c r="V127" s="23"/>
      <c r="W127" s="24"/>
      <c r="X127" s="24"/>
      <c r="Y127" s="148"/>
      <c r="Z127" s="25"/>
      <c r="AA127" s="6"/>
      <c r="AB127" s="146"/>
      <c r="AC127" s="146"/>
      <c r="AD127" s="145"/>
      <c r="AE127" s="146"/>
      <c r="AF127" s="146"/>
      <c r="AG127" s="146"/>
      <c r="AH127" s="146"/>
      <c r="AI127" s="146"/>
      <c r="AJ127" s="146"/>
      <c r="AK127" s="146"/>
      <c r="AL127" s="146"/>
      <c r="AM127" s="146"/>
      <c r="AN127" s="146"/>
      <c r="AO127" s="124"/>
      <c r="AP127" s="28"/>
      <c r="AQ127" s="5"/>
    </row>
    <row r="128" spans="1:43" ht="14.45" customHeight="1">
      <c r="A128" s="210"/>
      <c r="B128" s="110"/>
      <c r="C128" s="111"/>
      <c r="D128" s="222"/>
      <c r="E128" s="192"/>
      <c r="F128" s="179"/>
      <c r="G128" s="179"/>
      <c r="H128" s="179"/>
      <c r="I128" s="179"/>
      <c r="J128" s="176"/>
      <c r="K128" s="169"/>
      <c r="L128" s="165"/>
      <c r="M128" s="158"/>
      <c r="N128" s="18"/>
      <c r="O128" s="19"/>
      <c r="P128" s="19"/>
      <c r="Q128" s="20"/>
      <c r="R128" s="21" t="str">
        <f ca="1">IF(Q128=0," ",IFERROR(IF(DATEDIF(TODAY(),Q128,"M")&lt;=5,"ROJO",IF(DATEDIF(TODAY(),Q128,"M")&gt;=12,"VERDE",IF(AND(DATEDIF(TODAY(),Q128,"M")&gt;=6,DATEDIF(TODAY(),Q128,"M")&lt;=11),"AMARILLO"))),S128))</f>
        <v xml:space="preserve"> </v>
      </c>
      <c r="S128" s="29" t="str">
        <f>IF(Q128=0," ",IF(Q128&lt;=$N$5,"VENCIDO","NO VENCIDO"))</f>
        <v xml:space="preserve"> </v>
      </c>
      <c r="T128" s="22"/>
      <c r="U128" s="23"/>
      <c r="V128" s="23"/>
      <c r="W128" s="24"/>
      <c r="X128" s="24"/>
      <c r="Y128" s="148"/>
      <c r="Z128" s="25"/>
      <c r="AA128" s="6"/>
      <c r="AB128" s="146"/>
      <c r="AC128" s="146"/>
      <c r="AD128" s="145"/>
      <c r="AE128" s="146"/>
      <c r="AF128" s="146"/>
      <c r="AG128" s="146"/>
      <c r="AH128" s="146"/>
      <c r="AI128" s="146"/>
      <c r="AJ128" s="146"/>
      <c r="AK128" s="146"/>
      <c r="AL128" s="146"/>
      <c r="AM128" s="146"/>
      <c r="AN128" s="146"/>
      <c r="AO128" s="124"/>
      <c r="AP128" s="28"/>
      <c r="AQ128" s="5"/>
    </row>
    <row r="129" spans="1:43" ht="14.45" customHeight="1">
      <c r="A129" s="210"/>
      <c r="B129" s="110"/>
      <c r="C129" s="111"/>
      <c r="D129" s="222"/>
      <c r="E129" s="192"/>
      <c r="F129" s="179"/>
      <c r="G129" s="179"/>
      <c r="H129" s="179"/>
      <c r="I129" s="179"/>
      <c r="J129" s="176"/>
      <c r="K129" s="169"/>
      <c r="L129" s="165"/>
      <c r="M129" s="158"/>
      <c r="N129" s="18"/>
      <c r="O129" s="19"/>
      <c r="P129" s="19"/>
      <c r="Q129" s="20"/>
      <c r="R129" s="21" t="str">
        <f ca="1">IF(Q129=0," ",IFERROR(IF(DATEDIF(TODAY(),Q129,"M")&lt;=5,"ROJO",IF(DATEDIF(TODAY(),Q129,"M")&gt;=12,"VERDE",IF(AND(DATEDIF(TODAY(),Q129,"M")&gt;=6,DATEDIF(TODAY(),Q129,"M")&lt;=11),"AMARILLO"))),S129))</f>
        <v xml:space="preserve"> </v>
      </c>
      <c r="S129" s="29" t="str">
        <f>IF(Q129=0," ",IF(Q129&lt;=$N$5,"VENCIDO","NO VENCIDO"))</f>
        <v xml:space="preserve"> </v>
      </c>
      <c r="T129" s="22"/>
      <c r="U129" s="23"/>
      <c r="V129" s="23"/>
      <c r="W129" s="24"/>
      <c r="X129" s="24"/>
      <c r="Y129" s="148"/>
      <c r="Z129" s="25"/>
      <c r="AA129" s="6"/>
      <c r="AB129" s="146"/>
      <c r="AC129" s="146"/>
      <c r="AD129" s="145"/>
      <c r="AE129" s="146"/>
      <c r="AF129" s="146"/>
      <c r="AG129" s="146"/>
      <c r="AH129" s="146"/>
      <c r="AI129" s="146"/>
      <c r="AJ129" s="146"/>
      <c r="AK129" s="146"/>
      <c r="AL129" s="146"/>
      <c r="AM129" s="146"/>
      <c r="AN129" s="146"/>
      <c r="AO129" s="124"/>
      <c r="AP129" s="28"/>
      <c r="AQ129" s="5"/>
    </row>
    <row r="130" spans="1:43" ht="14.45" customHeight="1">
      <c r="A130" s="210"/>
      <c r="B130" s="110"/>
      <c r="C130" s="111"/>
      <c r="D130" s="222"/>
      <c r="E130" s="192"/>
      <c r="F130" s="179"/>
      <c r="G130" s="179"/>
      <c r="H130" s="179"/>
      <c r="I130" s="179"/>
      <c r="J130" s="176"/>
      <c r="K130" s="169"/>
      <c r="L130" s="165"/>
      <c r="M130" s="159"/>
      <c r="N130" s="18"/>
      <c r="O130" s="19"/>
      <c r="P130" s="19"/>
      <c r="Q130" s="20"/>
      <c r="R130" s="21" t="str">
        <f ca="1">IF(Q130=0," ",IFERROR(IF(DATEDIF(TODAY(),Q130,"M")&lt;=5,"ROJO",IF(DATEDIF(TODAY(),Q130,"M")&gt;=12,"VERDE",IF(AND(DATEDIF(TODAY(),Q130,"M")&gt;=6,DATEDIF(TODAY(),Q130,"M")&lt;=11),"AMARILLO"))),S130))</f>
        <v xml:space="preserve"> </v>
      </c>
      <c r="S130" s="29" t="str">
        <f>IF(Q130=0," ",IF(Q130&lt;=$N$5,"VENCIDO","NO VENCIDO"))</f>
        <v xml:space="preserve"> </v>
      </c>
      <c r="T130" s="22"/>
      <c r="U130" s="23"/>
      <c r="V130" s="23"/>
      <c r="W130" s="24"/>
      <c r="X130" s="24"/>
      <c r="Y130" s="148"/>
      <c r="Z130" s="25"/>
      <c r="AA130" s="6"/>
      <c r="AB130" s="146"/>
      <c r="AC130" s="146"/>
      <c r="AD130" s="145"/>
      <c r="AE130" s="146"/>
      <c r="AF130" s="146"/>
      <c r="AG130" s="146"/>
      <c r="AH130" s="146"/>
      <c r="AI130" s="146"/>
      <c r="AJ130" s="146"/>
      <c r="AK130" s="146"/>
      <c r="AL130" s="146"/>
      <c r="AM130" s="146"/>
      <c r="AN130" s="146"/>
      <c r="AO130" s="125"/>
      <c r="AP130" s="28"/>
      <c r="AQ130" s="5"/>
    </row>
    <row r="131" spans="1:43" ht="16.5">
      <c r="A131" s="211"/>
      <c r="B131" s="112"/>
      <c r="C131" s="113"/>
      <c r="D131" s="223"/>
      <c r="E131" s="193"/>
      <c r="F131" s="180"/>
      <c r="G131" s="180"/>
      <c r="H131" s="180"/>
      <c r="I131" s="180"/>
      <c r="J131" s="177"/>
      <c r="K131" s="170"/>
      <c r="L131" s="166"/>
      <c r="M131" s="32" t="b">
        <f>M126=N131</f>
        <v>0</v>
      </c>
      <c r="N131" s="33">
        <f>SUM(N126:N130)</f>
        <v>0</v>
      </c>
      <c r="O131" s="34" t="s">
        <v>113</v>
      </c>
      <c r="P131" s="35"/>
      <c r="Q131" s="36"/>
      <c r="R131" s="36"/>
      <c r="S131" s="36"/>
      <c r="T131" s="37">
        <f>SUM(T126:T130)</f>
        <v>0</v>
      </c>
      <c r="U131" s="38"/>
      <c r="V131" s="38"/>
      <c r="W131" s="38"/>
      <c r="X131" s="39"/>
      <c r="Y131" s="149"/>
      <c r="Z131" s="40"/>
      <c r="AA131" s="6"/>
      <c r="AB131" s="41"/>
      <c r="AC131" s="41"/>
      <c r="AD131" s="42"/>
      <c r="AE131" s="41"/>
      <c r="AF131" s="41"/>
      <c r="AG131" s="41"/>
      <c r="AH131" s="41"/>
      <c r="AI131" s="41"/>
      <c r="AJ131" s="41"/>
      <c r="AK131" s="41"/>
      <c r="AL131" s="41"/>
      <c r="AM131" s="41"/>
      <c r="AN131" s="41"/>
      <c r="AO131" s="43"/>
      <c r="AP131" s="28"/>
      <c r="AQ131" s="5"/>
    </row>
    <row r="132" spans="1:43" ht="14.45" customHeight="1">
      <c r="A132" s="209">
        <f>A126+1</f>
        <v>22</v>
      </c>
      <c r="B132" s="114" t="s">
        <v>147</v>
      </c>
      <c r="C132" s="114"/>
      <c r="D132" s="221">
        <f>+Noviembre!M132</f>
        <v>0</v>
      </c>
      <c r="E132" s="191"/>
      <c r="F132" s="178"/>
      <c r="G132" s="178"/>
      <c r="H132" s="178"/>
      <c r="I132" s="178"/>
      <c r="J132" s="175">
        <f>+F132+G132</f>
        <v>0</v>
      </c>
      <c r="K132" s="168">
        <f>+AO132</f>
        <v>0</v>
      </c>
      <c r="L132" s="164">
        <f>+J132+K132</f>
        <v>0</v>
      </c>
      <c r="M132" s="157">
        <f>+(D132+E132)-(L132)+H132-I132</f>
        <v>0</v>
      </c>
      <c r="N132" s="18"/>
      <c r="O132" s="19"/>
      <c r="P132" s="19"/>
      <c r="Q132" s="20"/>
      <c r="R132" s="21" t="str">
        <f ca="1">IF(Q132=0," ",IFERROR(IF(DATEDIF(TODAY(),Q132,"M")&lt;=5,"ROJO",IF(DATEDIF(TODAY(),Q132,"M")&gt;=12,"VERDE",IF(AND(DATEDIF(TODAY(),Q132,"M")&gt;=6,DATEDIF(TODAY(),Q132,"M")&lt;=11),"AMARILLO"))),S132))</f>
        <v xml:space="preserve"> </v>
      </c>
      <c r="S132" s="21" t="str">
        <f>IF(Q132=0," ",IF(Q132&lt;=$N$5,"VENCIDO","NO VENCIDO"))</f>
        <v xml:space="preserve"> </v>
      </c>
      <c r="T132" s="22"/>
      <c r="U132" s="23"/>
      <c r="V132" s="23"/>
      <c r="W132" s="24"/>
      <c r="X132" s="24"/>
      <c r="Y132" s="147">
        <f>+AT132</f>
        <v>0</v>
      </c>
      <c r="Z132" s="25"/>
      <c r="AA132" s="6"/>
      <c r="AB132" s="146"/>
      <c r="AC132" s="146"/>
      <c r="AD132" s="145">
        <f>+AB132+AC132</f>
        <v>0</v>
      </c>
      <c r="AE132" s="146"/>
      <c r="AF132" s="146"/>
      <c r="AG132" s="146"/>
      <c r="AH132" s="146"/>
      <c r="AI132" s="146"/>
      <c r="AJ132" s="146"/>
      <c r="AK132" s="146"/>
      <c r="AL132" s="146"/>
      <c r="AM132" s="146"/>
      <c r="AN132" s="146"/>
      <c r="AO132" s="123">
        <f>SUM(AD132:AN136)</f>
        <v>0</v>
      </c>
      <c r="AP132" s="28"/>
      <c r="AQ132" s="5"/>
    </row>
    <row r="133" spans="1:43" ht="14.45" customHeight="1">
      <c r="A133" s="210"/>
      <c r="B133" s="114"/>
      <c r="C133" s="114"/>
      <c r="D133" s="222"/>
      <c r="E133" s="192"/>
      <c r="F133" s="179"/>
      <c r="G133" s="179"/>
      <c r="H133" s="179"/>
      <c r="I133" s="179"/>
      <c r="J133" s="176"/>
      <c r="K133" s="169"/>
      <c r="L133" s="165"/>
      <c r="M133" s="158"/>
      <c r="N133" s="18"/>
      <c r="O133" s="19"/>
      <c r="P133" s="19"/>
      <c r="Q133" s="20"/>
      <c r="R133" s="21" t="str">
        <f ca="1">IF(Q133=0," ",IFERROR(IF(DATEDIF(TODAY(),Q133,"M")&lt;=5,"ROJO",IF(DATEDIF(TODAY(),Q133,"M")&gt;=12,"VERDE",IF(AND(DATEDIF(TODAY(),Q133,"M")&gt;=6,DATEDIF(TODAY(),Q133,"M")&lt;=11),"AMARILLO"))),S133))</f>
        <v xml:space="preserve"> </v>
      </c>
      <c r="S133" s="29" t="str">
        <f>IF(Q133=0," ",IF(Q133&lt;=$N$5,"VENCIDO","NO VENCIDO"))</f>
        <v xml:space="preserve"> </v>
      </c>
      <c r="T133" s="22"/>
      <c r="U133" s="23"/>
      <c r="V133" s="23"/>
      <c r="W133" s="24"/>
      <c r="X133" s="24"/>
      <c r="Y133" s="148"/>
      <c r="Z133" s="25"/>
      <c r="AA133" s="6"/>
      <c r="AB133" s="146"/>
      <c r="AC133" s="146"/>
      <c r="AD133" s="145"/>
      <c r="AE133" s="146"/>
      <c r="AF133" s="146"/>
      <c r="AG133" s="146"/>
      <c r="AH133" s="146"/>
      <c r="AI133" s="146"/>
      <c r="AJ133" s="146"/>
      <c r="AK133" s="146"/>
      <c r="AL133" s="146"/>
      <c r="AM133" s="146"/>
      <c r="AN133" s="146"/>
      <c r="AO133" s="124"/>
      <c r="AP133" s="28"/>
      <c r="AQ133" s="5"/>
    </row>
    <row r="134" spans="1:43" ht="14.45" customHeight="1">
      <c r="A134" s="210"/>
      <c r="B134" s="114"/>
      <c r="C134" s="114"/>
      <c r="D134" s="222"/>
      <c r="E134" s="192"/>
      <c r="F134" s="179"/>
      <c r="G134" s="179"/>
      <c r="H134" s="179"/>
      <c r="I134" s="179"/>
      <c r="J134" s="176"/>
      <c r="K134" s="169"/>
      <c r="L134" s="165"/>
      <c r="M134" s="158"/>
      <c r="N134" s="18"/>
      <c r="O134" s="19"/>
      <c r="P134" s="19"/>
      <c r="Q134" s="20"/>
      <c r="R134" s="21" t="str">
        <f ca="1">IF(Q134=0," ",IFERROR(IF(DATEDIF(TODAY(),Q134,"M")&lt;=5,"ROJO",IF(DATEDIF(TODAY(),Q134,"M")&gt;=12,"VERDE",IF(AND(DATEDIF(TODAY(),Q134,"M")&gt;=6,DATEDIF(TODAY(),Q134,"M")&lt;=11),"AMARILLO"))),S134))</f>
        <v xml:space="preserve"> </v>
      </c>
      <c r="S134" s="29" t="str">
        <f>IF(Q134=0," ",IF(Q134&lt;=$N$5,"VENCIDO","NO VENCIDO"))</f>
        <v xml:space="preserve"> </v>
      </c>
      <c r="T134" s="22"/>
      <c r="U134" s="23"/>
      <c r="V134" s="23"/>
      <c r="W134" s="24"/>
      <c r="X134" s="24"/>
      <c r="Y134" s="148"/>
      <c r="Z134" s="25"/>
      <c r="AA134" s="6"/>
      <c r="AB134" s="146"/>
      <c r="AC134" s="146"/>
      <c r="AD134" s="145"/>
      <c r="AE134" s="146"/>
      <c r="AF134" s="146"/>
      <c r="AG134" s="146"/>
      <c r="AH134" s="146"/>
      <c r="AI134" s="146"/>
      <c r="AJ134" s="146"/>
      <c r="AK134" s="146"/>
      <c r="AL134" s="146"/>
      <c r="AM134" s="146"/>
      <c r="AN134" s="146"/>
      <c r="AO134" s="124"/>
      <c r="AP134" s="28"/>
      <c r="AQ134" s="5"/>
    </row>
    <row r="135" spans="1:43" ht="14.45" customHeight="1">
      <c r="A135" s="210"/>
      <c r="B135" s="114"/>
      <c r="C135" s="114"/>
      <c r="D135" s="222"/>
      <c r="E135" s="192"/>
      <c r="F135" s="179"/>
      <c r="G135" s="179"/>
      <c r="H135" s="179"/>
      <c r="I135" s="179"/>
      <c r="J135" s="176"/>
      <c r="K135" s="169"/>
      <c r="L135" s="165"/>
      <c r="M135" s="158"/>
      <c r="N135" s="18"/>
      <c r="O135" s="19"/>
      <c r="P135" s="19"/>
      <c r="Q135" s="20"/>
      <c r="R135" s="21" t="str">
        <f ca="1">IF(Q135=0," ",IFERROR(IF(DATEDIF(TODAY(),Q135,"M")&lt;=5,"ROJO",IF(DATEDIF(TODAY(),Q135,"M")&gt;=12,"VERDE",IF(AND(DATEDIF(TODAY(),Q135,"M")&gt;=6,DATEDIF(TODAY(),Q135,"M")&lt;=11),"AMARILLO"))),S135))</f>
        <v xml:space="preserve"> </v>
      </c>
      <c r="S135" s="29" t="str">
        <f>IF(Q135=0," ",IF(Q135&lt;=$N$5,"VENCIDO","NO VENCIDO"))</f>
        <v xml:space="preserve"> </v>
      </c>
      <c r="T135" s="22"/>
      <c r="U135" s="23"/>
      <c r="V135" s="23"/>
      <c r="W135" s="24"/>
      <c r="X135" s="24"/>
      <c r="Y135" s="148"/>
      <c r="Z135" s="25"/>
      <c r="AA135" s="6"/>
      <c r="AB135" s="146"/>
      <c r="AC135" s="146"/>
      <c r="AD135" s="145"/>
      <c r="AE135" s="146"/>
      <c r="AF135" s="146"/>
      <c r="AG135" s="146"/>
      <c r="AH135" s="146"/>
      <c r="AI135" s="146"/>
      <c r="AJ135" s="146"/>
      <c r="AK135" s="146"/>
      <c r="AL135" s="146"/>
      <c r="AM135" s="146"/>
      <c r="AN135" s="146"/>
      <c r="AO135" s="124"/>
      <c r="AP135" s="28"/>
      <c r="AQ135" s="5"/>
    </row>
    <row r="136" spans="1:43" ht="14.45" customHeight="1">
      <c r="A136" s="210"/>
      <c r="B136" s="114"/>
      <c r="C136" s="114"/>
      <c r="D136" s="222"/>
      <c r="E136" s="192"/>
      <c r="F136" s="179"/>
      <c r="G136" s="179"/>
      <c r="H136" s="179"/>
      <c r="I136" s="179"/>
      <c r="J136" s="176"/>
      <c r="K136" s="169"/>
      <c r="L136" s="165"/>
      <c r="M136" s="159"/>
      <c r="N136" s="18"/>
      <c r="O136" s="19"/>
      <c r="P136" s="19"/>
      <c r="Q136" s="20"/>
      <c r="R136" s="21" t="str">
        <f ca="1">IF(Q136=0," ",IFERROR(IF(DATEDIF(TODAY(),Q136,"M")&lt;=5,"ROJO",IF(DATEDIF(TODAY(),Q136,"M")&gt;=12,"VERDE",IF(AND(DATEDIF(TODAY(),Q136,"M")&gt;=6,DATEDIF(TODAY(),Q136,"M")&lt;=11),"AMARILLO"))),S136))</f>
        <v xml:space="preserve"> </v>
      </c>
      <c r="S136" s="29" t="str">
        <f>IF(Q136=0," ",IF(Q136&lt;=$N$5,"VENCIDO","NO VENCIDO"))</f>
        <v xml:space="preserve"> </v>
      </c>
      <c r="T136" s="22"/>
      <c r="U136" s="23"/>
      <c r="V136" s="23"/>
      <c r="W136" s="24"/>
      <c r="X136" s="24"/>
      <c r="Y136" s="148"/>
      <c r="Z136" s="25"/>
      <c r="AA136" s="6"/>
      <c r="AB136" s="146"/>
      <c r="AC136" s="146"/>
      <c r="AD136" s="145"/>
      <c r="AE136" s="146"/>
      <c r="AF136" s="146"/>
      <c r="AG136" s="146"/>
      <c r="AH136" s="146"/>
      <c r="AI136" s="146"/>
      <c r="AJ136" s="146"/>
      <c r="AK136" s="146"/>
      <c r="AL136" s="146"/>
      <c r="AM136" s="146"/>
      <c r="AN136" s="146"/>
      <c r="AO136" s="125"/>
      <c r="AP136" s="28"/>
      <c r="AQ136" s="5"/>
    </row>
    <row r="137" spans="1:43" ht="16.5">
      <c r="A137" s="211"/>
      <c r="B137" s="114"/>
      <c r="C137" s="114"/>
      <c r="D137" s="223"/>
      <c r="E137" s="193"/>
      <c r="F137" s="180"/>
      <c r="G137" s="180"/>
      <c r="H137" s="180"/>
      <c r="I137" s="180"/>
      <c r="J137" s="177"/>
      <c r="K137" s="170"/>
      <c r="L137" s="166"/>
      <c r="M137" s="32" t="b">
        <f>M132=N137</f>
        <v>1</v>
      </c>
      <c r="N137" s="33">
        <f>SUM(N132:N136)</f>
        <v>0</v>
      </c>
      <c r="O137" s="34" t="s">
        <v>113</v>
      </c>
      <c r="P137" s="35"/>
      <c r="Q137" s="36"/>
      <c r="R137" s="36"/>
      <c r="S137" s="36"/>
      <c r="T137" s="37">
        <f>SUM(T132:T136)</f>
        <v>0</v>
      </c>
      <c r="U137" s="38"/>
      <c r="V137" s="38"/>
      <c r="W137" s="38"/>
      <c r="X137" s="39"/>
      <c r="Y137" s="149"/>
      <c r="Z137" s="40"/>
      <c r="AA137" s="6"/>
      <c r="AB137" s="41"/>
      <c r="AC137" s="41"/>
      <c r="AD137" s="42"/>
      <c r="AE137" s="41"/>
      <c r="AF137" s="41"/>
      <c r="AG137" s="41"/>
      <c r="AH137" s="41"/>
      <c r="AI137" s="41"/>
      <c r="AJ137" s="41"/>
      <c r="AK137" s="41"/>
      <c r="AL137" s="41"/>
      <c r="AM137" s="41"/>
      <c r="AN137" s="41"/>
      <c r="AO137" s="43"/>
      <c r="AP137" s="28"/>
      <c r="AQ137" s="5"/>
    </row>
    <row r="138" spans="1:43" ht="14.45" customHeight="1">
      <c r="A138" s="209">
        <f>A132+1</f>
        <v>23</v>
      </c>
      <c r="B138" s="108" t="s">
        <v>148</v>
      </c>
      <c r="C138" s="109"/>
      <c r="D138" s="221">
        <f>+Noviembre!M138</f>
        <v>180</v>
      </c>
      <c r="E138" s="191"/>
      <c r="F138" s="178"/>
      <c r="G138" s="178"/>
      <c r="H138" s="178"/>
      <c r="I138" s="178"/>
      <c r="J138" s="175">
        <f>+F138+G138</f>
        <v>0</v>
      </c>
      <c r="K138" s="168">
        <f>+AO138</f>
        <v>0</v>
      </c>
      <c r="L138" s="164">
        <f>+J138+K138</f>
        <v>0</v>
      </c>
      <c r="M138" s="157">
        <f>+(D138+E138)-(L138)+H138-I138</f>
        <v>180</v>
      </c>
      <c r="N138" s="18"/>
      <c r="O138" s="19"/>
      <c r="P138" s="19"/>
      <c r="Q138" s="20"/>
      <c r="R138" s="21" t="str">
        <f ca="1">IF(Q138=0," ",IFERROR(IF(DATEDIF(TODAY(),Q138,"M")&lt;=5,"ROJO",IF(DATEDIF(TODAY(),Q138,"M")&gt;=12,"VERDE",IF(AND(DATEDIF(TODAY(),Q138,"M")&gt;=6,DATEDIF(TODAY(),Q138,"M")&lt;=11),"AMARILLO"))),S138))</f>
        <v xml:space="preserve"> </v>
      </c>
      <c r="S138" s="21" t="str">
        <f>IF(Q138=0," ",IF(Q138&lt;=$N$5,"VENCIDO","NO VENCIDO"))</f>
        <v xml:space="preserve"> </v>
      </c>
      <c r="T138" s="22"/>
      <c r="U138" s="23"/>
      <c r="V138" s="23"/>
      <c r="W138" s="24"/>
      <c r="X138" s="24"/>
      <c r="Y138" s="147">
        <f>+AT138</f>
        <v>0</v>
      </c>
      <c r="Z138" s="25"/>
      <c r="AA138" s="6"/>
      <c r="AB138" s="146"/>
      <c r="AC138" s="146"/>
      <c r="AD138" s="145">
        <f>+AB138+AC138</f>
        <v>0</v>
      </c>
      <c r="AE138" s="146"/>
      <c r="AF138" s="146"/>
      <c r="AG138" s="146"/>
      <c r="AH138" s="146"/>
      <c r="AI138" s="146"/>
      <c r="AJ138" s="146"/>
      <c r="AK138" s="146"/>
      <c r="AL138" s="146"/>
      <c r="AM138" s="146"/>
      <c r="AN138" s="146"/>
      <c r="AO138" s="123">
        <f>SUM(AD138:AN142)</f>
        <v>0</v>
      </c>
      <c r="AP138" s="28"/>
      <c r="AQ138" s="5"/>
    </row>
    <row r="139" spans="1:43" ht="14.45" customHeight="1">
      <c r="A139" s="210"/>
      <c r="B139" s="110"/>
      <c r="C139" s="111"/>
      <c r="D139" s="222"/>
      <c r="E139" s="192"/>
      <c r="F139" s="179"/>
      <c r="G139" s="179"/>
      <c r="H139" s="179"/>
      <c r="I139" s="179"/>
      <c r="J139" s="176"/>
      <c r="K139" s="169"/>
      <c r="L139" s="165"/>
      <c r="M139" s="158"/>
      <c r="N139" s="18"/>
      <c r="O139" s="19"/>
      <c r="P139" s="19"/>
      <c r="Q139" s="20"/>
      <c r="R139" s="21" t="str">
        <f ca="1">IF(Q139=0," ",IFERROR(IF(DATEDIF(TODAY(),Q139,"M")&lt;=5,"ROJO",IF(DATEDIF(TODAY(),Q139,"M")&gt;=12,"VERDE",IF(AND(DATEDIF(TODAY(),Q139,"M")&gt;=6,DATEDIF(TODAY(),Q139,"M")&lt;=11),"AMARILLO"))),S139))</f>
        <v xml:space="preserve"> </v>
      </c>
      <c r="S139" s="29" t="str">
        <f>IF(Q139=0," ",IF(Q139&lt;=$N$5,"VENCIDO","NO VENCIDO"))</f>
        <v xml:space="preserve"> </v>
      </c>
      <c r="T139" s="22"/>
      <c r="U139" s="23"/>
      <c r="V139" s="23"/>
      <c r="W139" s="24"/>
      <c r="X139" s="24"/>
      <c r="Y139" s="148"/>
      <c r="Z139" s="25"/>
      <c r="AA139" s="6"/>
      <c r="AB139" s="146"/>
      <c r="AC139" s="146"/>
      <c r="AD139" s="145"/>
      <c r="AE139" s="146"/>
      <c r="AF139" s="146"/>
      <c r="AG139" s="146"/>
      <c r="AH139" s="146"/>
      <c r="AI139" s="146"/>
      <c r="AJ139" s="146"/>
      <c r="AK139" s="146"/>
      <c r="AL139" s="146"/>
      <c r="AM139" s="146"/>
      <c r="AN139" s="146"/>
      <c r="AO139" s="124"/>
      <c r="AP139" s="28"/>
      <c r="AQ139" s="5"/>
    </row>
    <row r="140" spans="1:43" ht="14.45" customHeight="1">
      <c r="A140" s="210"/>
      <c r="B140" s="110"/>
      <c r="C140" s="111"/>
      <c r="D140" s="222"/>
      <c r="E140" s="192"/>
      <c r="F140" s="179"/>
      <c r="G140" s="179"/>
      <c r="H140" s="179"/>
      <c r="I140" s="179"/>
      <c r="J140" s="176"/>
      <c r="K140" s="169"/>
      <c r="L140" s="165"/>
      <c r="M140" s="158"/>
      <c r="N140" s="18"/>
      <c r="O140" s="19"/>
      <c r="P140" s="19"/>
      <c r="Q140" s="20"/>
      <c r="R140" s="21" t="str">
        <f ca="1">IF(Q140=0," ",IFERROR(IF(DATEDIF(TODAY(),Q140,"M")&lt;=5,"ROJO",IF(DATEDIF(TODAY(),Q140,"M")&gt;=12,"VERDE",IF(AND(DATEDIF(TODAY(),Q140,"M")&gt;=6,DATEDIF(TODAY(),Q140,"M")&lt;=11),"AMARILLO"))),S140))</f>
        <v xml:space="preserve"> </v>
      </c>
      <c r="S140" s="29" t="str">
        <f>IF(Q140=0," ",IF(Q140&lt;=$N$5,"VENCIDO","NO VENCIDO"))</f>
        <v xml:space="preserve"> </v>
      </c>
      <c r="T140" s="22"/>
      <c r="U140" s="23"/>
      <c r="V140" s="23"/>
      <c r="W140" s="24"/>
      <c r="X140" s="24"/>
      <c r="Y140" s="148"/>
      <c r="Z140" s="25"/>
      <c r="AA140" s="6"/>
      <c r="AB140" s="146"/>
      <c r="AC140" s="146"/>
      <c r="AD140" s="145"/>
      <c r="AE140" s="146"/>
      <c r="AF140" s="146"/>
      <c r="AG140" s="146"/>
      <c r="AH140" s="146"/>
      <c r="AI140" s="146"/>
      <c r="AJ140" s="146"/>
      <c r="AK140" s="146"/>
      <c r="AL140" s="146"/>
      <c r="AM140" s="146"/>
      <c r="AN140" s="146"/>
      <c r="AO140" s="124"/>
      <c r="AP140" s="28"/>
      <c r="AQ140" s="5"/>
    </row>
    <row r="141" spans="1:43" ht="14.45" customHeight="1">
      <c r="A141" s="210"/>
      <c r="B141" s="110"/>
      <c r="C141" s="111"/>
      <c r="D141" s="222"/>
      <c r="E141" s="192"/>
      <c r="F141" s="179"/>
      <c r="G141" s="179"/>
      <c r="H141" s="179"/>
      <c r="I141" s="179"/>
      <c r="J141" s="176"/>
      <c r="K141" s="169"/>
      <c r="L141" s="165"/>
      <c r="M141" s="158"/>
      <c r="N141" s="18"/>
      <c r="O141" s="19"/>
      <c r="P141" s="19"/>
      <c r="Q141" s="20"/>
      <c r="R141" s="21" t="str">
        <f ca="1">IF(Q141=0," ",IFERROR(IF(DATEDIF(TODAY(),Q141,"M")&lt;=5,"ROJO",IF(DATEDIF(TODAY(),Q141,"M")&gt;=12,"VERDE",IF(AND(DATEDIF(TODAY(),Q141,"M")&gt;=6,DATEDIF(TODAY(),Q141,"M")&lt;=11),"AMARILLO"))),S141))</f>
        <v xml:space="preserve"> </v>
      </c>
      <c r="S141" s="29" t="str">
        <f>IF(Q141=0," ",IF(Q141&lt;=$N$5,"VENCIDO","NO VENCIDO"))</f>
        <v xml:space="preserve"> </v>
      </c>
      <c r="T141" s="22"/>
      <c r="U141" s="23"/>
      <c r="V141" s="23"/>
      <c r="W141" s="24"/>
      <c r="X141" s="24"/>
      <c r="Y141" s="148"/>
      <c r="Z141" s="25"/>
      <c r="AA141" s="6"/>
      <c r="AB141" s="146"/>
      <c r="AC141" s="146"/>
      <c r="AD141" s="145"/>
      <c r="AE141" s="146"/>
      <c r="AF141" s="146"/>
      <c r="AG141" s="146"/>
      <c r="AH141" s="146"/>
      <c r="AI141" s="146"/>
      <c r="AJ141" s="146"/>
      <c r="AK141" s="146"/>
      <c r="AL141" s="146"/>
      <c r="AM141" s="146"/>
      <c r="AN141" s="146"/>
      <c r="AO141" s="124"/>
      <c r="AP141" s="28"/>
      <c r="AQ141" s="5"/>
    </row>
    <row r="142" spans="1:43" ht="14.45" customHeight="1">
      <c r="A142" s="210"/>
      <c r="B142" s="110"/>
      <c r="C142" s="111"/>
      <c r="D142" s="222"/>
      <c r="E142" s="192"/>
      <c r="F142" s="179"/>
      <c r="G142" s="179"/>
      <c r="H142" s="179"/>
      <c r="I142" s="179"/>
      <c r="J142" s="176"/>
      <c r="K142" s="169"/>
      <c r="L142" s="165"/>
      <c r="M142" s="159"/>
      <c r="N142" s="18"/>
      <c r="O142" s="19"/>
      <c r="P142" s="19"/>
      <c r="Q142" s="20"/>
      <c r="R142" s="21" t="str">
        <f ca="1">IF(Q142=0," ",IFERROR(IF(DATEDIF(TODAY(),Q142,"M")&lt;=5,"ROJO",IF(DATEDIF(TODAY(),Q142,"M")&gt;=12,"VERDE",IF(AND(DATEDIF(TODAY(),Q142,"M")&gt;=6,DATEDIF(TODAY(),Q142,"M")&lt;=11),"AMARILLO"))),S142))</f>
        <v xml:space="preserve"> </v>
      </c>
      <c r="S142" s="29" t="str">
        <f>IF(Q142=0," ",IF(Q142&lt;=$N$5,"VENCIDO","NO VENCIDO"))</f>
        <v xml:space="preserve"> </v>
      </c>
      <c r="T142" s="22"/>
      <c r="U142" s="23"/>
      <c r="V142" s="23"/>
      <c r="W142" s="24"/>
      <c r="X142" s="24"/>
      <c r="Y142" s="148"/>
      <c r="Z142" s="25"/>
      <c r="AA142" s="6"/>
      <c r="AB142" s="146"/>
      <c r="AC142" s="146"/>
      <c r="AD142" s="145"/>
      <c r="AE142" s="146"/>
      <c r="AF142" s="146"/>
      <c r="AG142" s="146"/>
      <c r="AH142" s="146"/>
      <c r="AI142" s="146"/>
      <c r="AJ142" s="146"/>
      <c r="AK142" s="146"/>
      <c r="AL142" s="146"/>
      <c r="AM142" s="146"/>
      <c r="AN142" s="146"/>
      <c r="AO142" s="125"/>
      <c r="AP142" s="28"/>
      <c r="AQ142" s="5"/>
    </row>
    <row r="143" spans="1:43" ht="16.5">
      <c r="A143" s="211"/>
      <c r="B143" s="112"/>
      <c r="C143" s="113"/>
      <c r="D143" s="223"/>
      <c r="E143" s="193"/>
      <c r="F143" s="180"/>
      <c r="G143" s="180"/>
      <c r="H143" s="180"/>
      <c r="I143" s="180"/>
      <c r="J143" s="177"/>
      <c r="K143" s="170"/>
      <c r="L143" s="166"/>
      <c r="M143" s="32" t="b">
        <f>M138=N143</f>
        <v>0</v>
      </c>
      <c r="N143" s="33">
        <f>SUM(N138:N142)</f>
        <v>0</v>
      </c>
      <c r="O143" s="34" t="s">
        <v>113</v>
      </c>
      <c r="P143" s="35"/>
      <c r="Q143" s="36"/>
      <c r="R143" s="36"/>
      <c r="S143" s="36"/>
      <c r="T143" s="37">
        <f>SUM(T138:T142)</f>
        <v>0</v>
      </c>
      <c r="U143" s="38"/>
      <c r="V143" s="38"/>
      <c r="W143" s="38"/>
      <c r="X143" s="39"/>
      <c r="Y143" s="149"/>
      <c r="Z143" s="40"/>
      <c r="AA143" s="6"/>
      <c r="AB143" s="41"/>
      <c r="AC143" s="41"/>
      <c r="AD143" s="42"/>
      <c r="AE143" s="41"/>
      <c r="AF143" s="41"/>
      <c r="AG143" s="41"/>
      <c r="AH143" s="41"/>
      <c r="AI143" s="41"/>
      <c r="AJ143" s="41"/>
      <c r="AK143" s="41"/>
      <c r="AL143" s="41"/>
      <c r="AM143" s="41"/>
      <c r="AN143" s="41"/>
      <c r="AO143" s="43"/>
      <c r="AP143" s="28"/>
      <c r="AQ143" s="5"/>
    </row>
    <row r="144" spans="1:43" ht="14.45" customHeight="1">
      <c r="A144" s="209">
        <f>A138+1</f>
        <v>24</v>
      </c>
      <c r="B144" s="108" t="s">
        <v>150</v>
      </c>
      <c r="C144" s="109"/>
      <c r="D144" s="221">
        <f>+Noviembre!M144</f>
        <v>124</v>
      </c>
      <c r="E144" s="191"/>
      <c r="F144" s="178"/>
      <c r="G144" s="178"/>
      <c r="H144" s="178"/>
      <c r="I144" s="178"/>
      <c r="J144" s="175">
        <f>+F144+G144</f>
        <v>0</v>
      </c>
      <c r="K144" s="168">
        <f>+AO144</f>
        <v>0</v>
      </c>
      <c r="L144" s="164">
        <f>+J144+K144</f>
        <v>0</v>
      </c>
      <c r="M144" s="157">
        <f>+(D144+E144)-(L144)+H144-I144</f>
        <v>124</v>
      </c>
      <c r="N144" s="18"/>
      <c r="O144" s="19"/>
      <c r="P144" s="19"/>
      <c r="Q144" s="20"/>
      <c r="R144" s="21" t="str">
        <f ca="1">IF(Q144=0," ",IFERROR(IF(DATEDIF(TODAY(),Q144,"M")&lt;=5,"ROJO",IF(DATEDIF(TODAY(),Q144,"M")&gt;=12,"VERDE",IF(AND(DATEDIF(TODAY(),Q144,"M")&gt;=6,DATEDIF(TODAY(),Q144,"M")&lt;=11),"AMARILLO"))),S144))</f>
        <v xml:space="preserve"> </v>
      </c>
      <c r="S144" s="21" t="str">
        <f>IF(Q144=0," ",IF(Q144&lt;=$N$5,"VENCIDO","NO VENCIDO"))</f>
        <v xml:space="preserve"> </v>
      </c>
      <c r="T144" s="22"/>
      <c r="U144" s="23"/>
      <c r="V144" s="23"/>
      <c r="W144" s="24"/>
      <c r="X144" s="24"/>
      <c r="Y144" s="147">
        <f>+AT144</f>
        <v>0</v>
      </c>
      <c r="Z144" s="25"/>
      <c r="AA144" s="6"/>
      <c r="AB144" s="146"/>
      <c r="AC144" s="146"/>
      <c r="AD144" s="145">
        <f>+AB144+AC144</f>
        <v>0</v>
      </c>
      <c r="AE144" s="146"/>
      <c r="AF144" s="146"/>
      <c r="AG144" s="146"/>
      <c r="AH144" s="146"/>
      <c r="AI144" s="146"/>
      <c r="AJ144" s="146"/>
      <c r="AK144" s="146"/>
      <c r="AL144" s="146"/>
      <c r="AM144" s="146"/>
      <c r="AN144" s="146"/>
      <c r="AO144" s="123">
        <f>SUM(AD144:AN148)</f>
        <v>0</v>
      </c>
      <c r="AP144" s="28"/>
      <c r="AQ144" s="5"/>
    </row>
    <row r="145" spans="1:43" ht="14.45" customHeight="1">
      <c r="A145" s="210"/>
      <c r="B145" s="110"/>
      <c r="C145" s="111"/>
      <c r="D145" s="222"/>
      <c r="E145" s="192"/>
      <c r="F145" s="179"/>
      <c r="G145" s="179"/>
      <c r="H145" s="179"/>
      <c r="I145" s="179"/>
      <c r="J145" s="176"/>
      <c r="K145" s="169"/>
      <c r="L145" s="165"/>
      <c r="M145" s="158"/>
      <c r="N145" s="18"/>
      <c r="O145" s="19"/>
      <c r="P145" s="19"/>
      <c r="Q145" s="20"/>
      <c r="R145" s="21" t="str">
        <f ca="1">IF(Q145=0," ",IFERROR(IF(DATEDIF(TODAY(),Q145,"M")&lt;=5,"ROJO",IF(DATEDIF(TODAY(),Q145,"M")&gt;=12,"VERDE",IF(AND(DATEDIF(TODAY(),Q145,"M")&gt;=6,DATEDIF(TODAY(),Q145,"M")&lt;=11),"AMARILLO"))),S145))</f>
        <v xml:space="preserve"> </v>
      </c>
      <c r="S145" s="29" t="str">
        <f>IF(Q145=0," ",IF(Q145&lt;=$N$5,"VENCIDO","NO VENCIDO"))</f>
        <v xml:space="preserve"> </v>
      </c>
      <c r="T145" s="22"/>
      <c r="U145" s="23"/>
      <c r="V145" s="23"/>
      <c r="W145" s="24"/>
      <c r="X145" s="24"/>
      <c r="Y145" s="148"/>
      <c r="Z145" s="25"/>
      <c r="AA145" s="6"/>
      <c r="AB145" s="146"/>
      <c r="AC145" s="146"/>
      <c r="AD145" s="145"/>
      <c r="AE145" s="146"/>
      <c r="AF145" s="146"/>
      <c r="AG145" s="146"/>
      <c r="AH145" s="146"/>
      <c r="AI145" s="146"/>
      <c r="AJ145" s="146"/>
      <c r="AK145" s="146"/>
      <c r="AL145" s="146"/>
      <c r="AM145" s="146"/>
      <c r="AN145" s="146"/>
      <c r="AO145" s="124"/>
      <c r="AP145" s="28"/>
      <c r="AQ145" s="5"/>
    </row>
    <row r="146" spans="1:43" ht="14.45" customHeight="1">
      <c r="A146" s="210"/>
      <c r="B146" s="110"/>
      <c r="C146" s="111"/>
      <c r="D146" s="222"/>
      <c r="E146" s="192"/>
      <c r="F146" s="179"/>
      <c r="G146" s="179"/>
      <c r="H146" s="179"/>
      <c r="I146" s="179"/>
      <c r="J146" s="176"/>
      <c r="K146" s="169"/>
      <c r="L146" s="165"/>
      <c r="M146" s="158"/>
      <c r="N146" s="18"/>
      <c r="O146" s="19"/>
      <c r="P146" s="19"/>
      <c r="Q146" s="20"/>
      <c r="R146" s="21" t="str">
        <f ca="1">IF(Q146=0," ",IFERROR(IF(DATEDIF(TODAY(),Q146,"M")&lt;=5,"ROJO",IF(DATEDIF(TODAY(),Q146,"M")&gt;=12,"VERDE",IF(AND(DATEDIF(TODAY(),Q146,"M")&gt;=6,DATEDIF(TODAY(),Q146,"M")&lt;=11),"AMARILLO"))),S146))</f>
        <v xml:space="preserve"> </v>
      </c>
      <c r="S146" s="29" t="str">
        <f>IF(Q146=0," ",IF(Q146&lt;=$N$5,"VENCIDO","NO VENCIDO"))</f>
        <v xml:space="preserve"> </v>
      </c>
      <c r="T146" s="22"/>
      <c r="U146" s="23"/>
      <c r="V146" s="23"/>
      <c r="W146" s="24"/>
      <c r="X146" s="24"/>
      <c r="Y146" s="148"/>
      <c r="Z146" s="25"/>
      <c r="AA146" s="6"/>
      <c r="AB146" s="146"/>
      <c r="AC146" s="146"/>
      <c r="AD146" s="145"/>
      <c r="AE146" s="146"/>
      <c r="AF146" s="146"/>
      <c r="AG146" s="146"/>
      <c r="AH146" s="146"/>
      <c r="AI146" s="146"/>
      <c r="AJ146" s="146"/>
      <c r="AK146" s="146"/>
      <c r="AL146" s="146"/>
      <c r="AM146" s="146"/>
      <c r="AN146" s="146"/>
      <c r="AO146" s="124"/>
      <c r="AP146" s="28"/>
      <c r="AQ146" s="5"/>
    </row>
    <row r="147" spans="1:43" ht="14.45" customHeight="1">
      <c r="A147" s="210"/>
      <c r="B147" s="110"/>
      <c r="C147" s="111"/>
      <c r="D147" s="222"/>
      <c r="E147" s="192"/>
      <c r="F147" s="179"/>
      <c r="G147" s="179"/>
      <c r="H147" s="179"/>
      <c r="I147" s="179"/>
      <c r="J147" s="176"/>
      <c r="K147" s="169"/>
      <c r="L147" s="165"/>
      <c r="M147" s="158"/>
      <c r="N147" s="18"/>
      <c r="O147" s="19"/>
      <c r="P147" s="19"/>
      <c r="Q147" s="20"/>
      <c r="R147" s="21" t="str">
        <f ca="1">IF(Q147=0," ",IFERROR(IF(DATEDIF(TODAY(),Q147,"M")&lt;=5,"ROJO",IF(DATEDIF(TODAY(),Q147,"M")&gt;=12,"VERDE",IF(AND(DATEDIF(TODAY(),Q147,"M")&gt;=6,DATEDIF(TODAY(),Q147,"M")&lt;=11),"AMARILLO"))),S147))</f>
        <v xml:space="preserve"> </v>
      </c>
      <c r="S147" s="29" t="str">
        <f>IF(Q147=0," ",IF(Q147&lt;=$N$5,"VENCIDO","NO VENCIDO"))</f>
        <v xml:space="preserve"> </v>
      </c>
      <c r="T147" s="22"/>
      <c r="U147" s="23"/>
      <c r="V147" s="23"/>
      <c r="W147" s="24"/>
      <c r="X147" s="24"/>
      <c r="Y147" s="148"/>
      <c r="Z147" s="25"/>
      <c r="AA147" s="6"/>
      <c r="AB147" s="146"/>
      <c r="AC147" s="146"/>
      <c r="AD147" s="145"/>
      <c r="AE147" s="146"/>
      <c r="AF147" s="146"/>
      <c r="AG147" s="146"/>
      <c r="AH147" s="146"/>
      <c r="AI147" s="146"/>
      <c r="AJ147" s="146"/>
      <c r="AK147" s="146"/>
      <c r="AL147" s="146"/>
      <c r="AM147" s="146"/>
      <c r="AN147" s="146"/>
      <c r="AO147" s="124"/>
      <c r="AP147" s="28"/>
      <c r="AQ147" s="5"/>
    </row>
    <row r="148" spans="1:43" ht="14.45" customHeight="1">
      <c r="A148" s="210"/>
      <c r="B148" s="110"/>
      <c r="C148" s="111"/>
      <c r="D148" s="222"/>
      <c r="E148" s="192"/>
      <c r="F148" s="179"/>
      <c r="G148" s="179"/>
      <c r="H148" s="179"/>
      <c r="I148" s="179"/>
      <c r="J148" s="176"/>
      <c r="K148" s="169"/>
      <c r="L148" s="165"/>
      <c r="M148" s="159"/>
      <c r="N148" s="18"/>
      <c r="O148" s="19"/>
      <c r="P148" s="19"/>
      <c r="Q148" s="20"/>
      <c r="R148" s="21" t="str">
        <f ca="1">IF(Q148=0," ",IFERROR(IF(DATEDIF(TODAY(),Q148,"M")&lt;=5,"ROJO",IF(DATEDIF(TODAY(),Q148,"M")&gt;=12,"VERDE",IF(AND(DATEDIF(TODAY(),Q148,"M")&gt;=6,DATEDIF(TODAY(),Q148,"M")&lt;=11),"AMARILLO"))),S148))</f>
        <v xml:space="preserve"> </v>
      </c>
      <c r="S148" s="29" t="str">
        <f>IF(Q148=0," ",IF(Q148&lt;=$N$5,"VENCIDO","NO VENCIDO"))</f>
        <v xml:space="preserve"> </v>
      </c>
      <c r="T148" s="22"/>
      <c r="U148" s="23"/>
      <c r="V148" s="23"/>
      <c r="W148" s="24"/>
      <c r="X148" s="24"/>
      <c r="Y148" s="148"/>
      <c r="Z148" s="25"/>
      <c r="AA148" s="6"/>
      <c r="AB148" s="146"/>
      <c r="AC148" s="146"/>
      <c r="AD148" s="145"/>
      <c r="AE148" s="146"/>
      <c r="AF148" s="146"/>
      <c r="AG148" s="146"/>
      <c r="AH148" s="146"/>
      <c r="AI148" s="146"/>
      <c r="AJ148" s="146"/>
      <c r="AK148" s="146"/>
      <c r="AL148" s="146"/>
      <c r="AM148" s="146"/>
      <c r="AN148" s="146"/>
      <c r="AO148" s="125"/>
      <c r="AP148" s="28"/>
      <c r="AQ148" s="5"/>
    </row>
    <row r="149" spans="1:43" ht="16.5">
      <c r="A149" s="211"/>
      <c r="B149" s="112"/>
      <c r="C149" s="113"/>
      <c r="D149" s="223"/>
      <c r="E149" s="193"/>
      <c r="F149" s="180"/>
      <c r="G149" s="180"/>
      <c r="H149" s="180"/>
      <c r="I149" s="180"/>
      <c r="J149" s="177"/>
      <c r="K149" s="170"/>
      <c r="L149" s="166"/>
      <c r="M149" s="32" t="b">
        <f>M144=N149</f>
        <v>0</v>
      </c>
      <c r="N149" s="33">
        <f>SUM(N144:N148)</f>
        <v>0</v>
      </c>
      <c r="O149" s="34" t="s">
        <v>113</v>
      </c>
      <c r="P149" s="35"/>
      <c r="Q149" s="36"/>
      <c r="R149" s="36"/>
      <c r="S149" s="36"/>
      <c r="T149" s="37">
        <f>SUM(T144:T148)</f>
        <v>0</v>
      </c>
      <c r="U149" s="38"/>
      <c r="V149" s="38"/>
      <c r="W149" s="38"/>
      <c r="X149" s="39"/>
      <c r="Y149" s="149"/>
      <c r="Z149" s="40"/>
      <c r="AA149" s="6"/>
      <c r="AB149" s="41"/>
      <c r="AC149" s="42"/>
      <c r="AD149" s="42"/>
      <c r="AE149" s="42"/>
      <c r="AF149" s="42"/>
      <c r="AG149" s="42"/>
      <c r="AH149" s="42"/>
      <c r="AI149" s="42"/>
      <c r="AJ149" s="42"/>
      <c r="AK149" s="42"/>
      <c r="AL149" s="42"/>
      <c r="AM149" s="42"/>
      <c r="AN149" s="42"/>
      <c r="AO149" s="43"/>
      <c r="AP149" s="28"/>
      <c r="AQ149" s="5"/>
    </row>
    <row r="150" spans="1:43" ht="14.45" customHeight="1">
      <c r="A150" s="209">
        <f>A144+1</f>
        <v>25</v>
      </c>
      <c r="B150" s="122" t="s">
        <v>152</v>
      </c>
      <c r="C150" s="122"/>
      <c r="D150" s="224">
        <f>+Noviembre!M150</f>
        <v>0</v>
      </c>
      <c r="E150" s="194"/>
      <c r="F150" s="178"/>
      <c r="G150" s="178"/>
      <c r="H150" s="178"/>
      <c r="I150" s="178"/>
      <c r="J150" s="175">
        <f>+F150+G150</f>
        <v>0</v>
      </c>
      <c r="K150" s="168">
        <f>+AO150</f>
        <v>0</v>
      </c>
      <c r="L150" s="164">
        <f>+J150+K150</f>
        <v>0</v>
      </c>
      <c r="M150" s="157">
        <f>+(D150+E150)-(L150)+H150-I150</f>
        <v>0</v>
      </c>
      <c r="N150" s="18"/>
      <c r="O150" s="19"/>
      <c r="P150" s="19"/>
      <c r="Q150" s="20"/>
      <c r="R150" s="21" t="str">
        <f ca="1">IF(Q150=0," ",IFERROR(IF(DATEDIF(TODAY(),Q150,"M")&lt;=5,"ROJO",IF(DATEDIF(TODAY(),Q150,"M")&gt;=12,"VERDE",IF(AND(DATEDIF(TODAY(),Q150,"M")&gt;=6,DATEDIF(TODAY(),Q150,"M")&lt;=11),"AMARILLO"))),S150))</f>
        <v xml:space="preserve"> </v>
      </c>
      <c r="S150" s="21" t="str">
        <f>IF(Q150=0," ",IF(Q150&lt;=$N$5,"VENCIDO","NO VENCIDO"))</f>
        <v xml:space="preserve"> </v>
      </c>
      <c r="T150" s="22"/>
      <c r="U150" s="23"/>
      <c r="V150" s="23"/>
      <c r="W150" s="24"/>
      <c r="X150" s="24"/>
      <c r="Y150" s="147">
        <f>+AT150</f>
        <v>0</v>
      </c>
      <c r="Z150" s="25"/>
      <c r="AA150" s="6"/>
      <c r="AB150" s="146"/>
      <c r="AC150" s="146"/>
      <c r="AD150" s="145">
        <f>+AB150+AC150</f>
        <v>0</v>
      </c>
      <c r="AE150" s="146"/>
      <c r="AF150" s="146"/>
      <c r="AG150" s="146"/>
      <c r="AH150" s="146"/>
      <c r="AI150" s="146"/>
      <c r="AJ150" s="146"/>
      <c r="AK150" s="146"/>
      <c r="AL150" s="146"/>
      <c r="AM150" s="146"/>
      <c r="AN150" s="146"/>
      <c r="AO150" s="123">
        <f>SUM(AD150:AN154)</f>
        <v>0</v>
      </c>
      <c r="AP150" s="28"/>
      <c r="AQ150" s="5"/>
    </row>
    <row r="151" spans="1:43" ht="14.45" customHeight="1">
      <c r="A151" s="210"/>
      <c r="B151" s="122"/>
      <c r="C151" s="122"/>
      <c r="D151" s="225"/>
      <c r="E151" s="195"/>
      <c r="F151" s="179"/>
      <c r="G151" s="179"/>
      <c r="H151" s="179"/>
      <c r="I151" s="179"/>
      <c r="J151" s="176"/>
      <c r="K151" s="169"/>
      <c r="L151" s="165"/>
      <c r="M151" s="158"/>
      <c r="N151" s="18"/>
      <c r="O151" s="19"/>
      <c r="P151" s="19"/>
      <c r="Q151" s="20"/>
      <c r="R151" s="21" t="str">
        <f ca="1">IF(Q151=0," ",IFERROR(IF(DATEDIF(TODAY(),Q151,"M")&lt;=5,"ROJO",IF(DATEDIF(TODAY(),Q151,"M")&gt;=12,"VERDE",IF(AND(DATEDIF(TODAY(),Q151,"M")&gt;=6,DATEDIF(TODAY(),Q151,"M")&lt;=11),"AMARILLO"))),S151))</f>
        <v xml:space="preserve"> </v>
      </c>
      <c r="S151" s="29" t="str">
        <f>IF(Q151=0," ",IF(Q151&lt;=$N$5,"VENCIDO","NO VENCIDO"))</f>
        <v xml:space="preserve"> </v>
      </c>
      <c r="T151" s="22"/>
      <c r="U151" s="23"/>
      <c r="V151" s="23"/>
      <c r="W151" s="24"/>
      <c r="X151" s="24"/>
      <c r="Y151" s="148"/>
      <c r="Z151" s="25"/>
      <c r="AA151" s="6"/>
      <c r="AB151" s="146"/>
      <c r="AC151" s="146"/>
      <c r="AD151" s="145"/>
      <c r="AE151" s="146"/>
      <c r="AF151" s="146"/>
      <c r="AG151" s="146"/>
      <c r="AH151" s="146"/>
      <c r="AI151" s="146"/>
      <c r="AJ151" s="146"/>
      <c r="AK151" s="146"/>
      <c r="AL151" s="146"/>
      <c r="AM151" s="146"/>
      <c r="AN151" s="146"/>
      <c r="AO151" s="124"/>
      <c r="AP151" s="28"/>
      <c r="AQ151" s="5"/>
    </row>
    <row r="152" spans="1:43" ht="14.45" customHeight="1">
      <c r="A152" s="210"/>
      <c r="B152" s="122"/>
      <c r="C152" s="122"/>
      <c r="D152" s="226"/>
      <c r="E152" s="195"/>
      <c r="F152" s="179"/>
      <c r="G152" s="179"/>
      <c r="H152" s="179"/>
      <c r="I152" s="179"/>
      <c r="J152" s="176"/>
      <c r="K152" s="169"/>
      <c r="L152" s="165"/>
      <c r="M152" s="158"/>
      <c r="N152" s="18"/>
      <c r="O152" s="19"/>
      <c r="P152" s="19"/>
      <c r="Q152" s="20"/>
      <c r="R152" s="21" t="str">
        <f ca="1">IF(Q152=0," ",IFERROR(IF(DATEDIF(TODAY(),Q152,"M")&lt;=5,"ROJO",IF(DATEDIF(TODAY(),Q152,"M")&gt;=12,"VERDE",IF(AND(DATEDIF(TODAY(),Q152,"M")&gt;=6,DATEDIF(TODAY(),Q152,"M")&lt;=11),"AMARILLO"))),S152))</f>
        <v xml:space="preserve"> </v>
      </c>
      <c r="S152" s="29" t="str">
        <f>IF(Q152=0," ",IF(Q152&lt;=$N$5,"VENCIDO","NO VENCIDO"))</f>
        <v xml:space="preserve"> </v>
      </c>
      <c r="T152" s="22"/>
      <c r="U152" s="23"/>
      <c r="V152" s="23"/>
      <c r="W152" s="24"/>
      <c r="X152" s="24"/>
      <c r="Y152" s="148"/>
      <c r="Z152" s="25"/>
      <c r="AA152" s="6"/>
      <c r="AB152" s="146"/>
      <c r="AC152" s="146"/>
      <c r="AD152" s="145"/>
      <c r="AE152" s="146"/>
      <c r="AF152" s="146"/>
      <c r="AG152" s="146"/>
      <c r="AH152" s="146"/>
      <c r="AI152" s="146"/>
      <c r="AJ152" s="146"/>
      <c r="AK152" s="146"/>
      <c r="AL152" s="146"/>
      <c r="AM152" s="146"/>
      <c r="AN152" s="146"/>
      <c r="AO152" s="124"/>
      <c r="AP152" s="28"/>
      <c r="AQ152" s="5"/>
    </row>
    <row r="153" spans="1:43" ht="15.6" customHeight="1">
      <c r="A153" s="210"/>
      <c r="B153" s="214" t="s">
        <v>154</v>
      </c>
      <c r="C153" s="214"/>
      <c r="D153" s="46"/>
      <c r="E153" s="195"/>
      <c r="F153" s="179"/>
      <c r="G153" s="179"/>
      <c r="H153" s="179"/>
      <c r="I153" s="179"/>
      <c r="J153" s="176"/>
      <c r="K153" s="169"/>
      <c r="L153" s="165"/>
      <c r="M153" s="158"/>
      <c r="N153" s="18"/>
      <c r="O153" s="19"/>
      <c r="P153" s="19"/>
      <c r="Q153" s="20"/>
      <c r="R153" s="21" t="str">
        <f ca="1">IF(Q153=0," ",IFERROR(IF(DATEDIF(TODAY(),Q153,"M")&lt;=5,"ROJO",IF(DATEDIF(TODAY(),Q153,"M")&gt;=12,"VERDE",IF(AND(DATEDIF(TODAY(),Q153,"M")&gt;=6,DATEDIF(TODAY(),Q153,"M")&lt;=11),"AMARILLO"))),S153))</f>
        <v xml:space="preserve"> </v>
      </c>
      <c r="S153" s="29" t="str">
        <f>IF(Q153=0," ",IF(Q153&lt;=$N$5,"VENCIDO","NO VENCIDO"))</f>
        <v xml:space="preserve"> </v>
      </c>
      <c r="T153" s="22"/>
      <c r="U153" s="23"/>
      <c r="V153" s="23"/>
      <c r="W153" s="24"/>
      <c r="X153" s="24"/>
      <c r="Y153" s="148"/>
      <c r="Z153" s="25"/>
      <c r="AA153" s="6"/>
      <c r="AB153" s="146"/>
      <c r="AC153" s="146"/>
      <c r="AD153" s="145"/>
      <c r="AE153" s="146"/>
      <c r="AF153" s="146"/>
      <c r="AG153" s="146"/>
      <c r="AH153" s="146"/>
      <c r="AI153" s="146"/>
      <c r="AJ153" s="146"/>
      <c r="AK153" s="146"/>
      <c r="AL153" s="146"/>
      <c r="AM153" s="146"/>
      <c r="AN153" s="146"/>
      <c r="AO153" s="124"/>
      <c r="AP153" s="28"/>
      <c r="AQ153" s="5"/>
    </row>
    <row r="154" spans="1:43" ht="15.6" customHeight="1">
      <c r="A154" s="210"/>
      <c r="B154" s="215" t="s">
        <v>155</v>
      </c>
      <c r="C154" s="215"/>
      <c r="D154" s="47">
        <f>+D159*2</f>
        <v>0</v>
      </c>
      <c r="E154" s="195"/>
      <c r="F154" s="179"/>
      <c r="G154" s="179"/>
      <c r="H154" s="179"/>
      <c r="I154" s="179"/>
      <c r="J154" s="176"/>
      <c r="K154" s="169"/>
      <c r="L154" s="165"/>
      <c r="M154" s="159"/>
      <c r="N154" s="18"/>
      <c r="O154" s="19"/>
      <c r="P154" s="19"/>
      <c r="Q154" s="20"/>
      <c r="R154" s="21" t="str">
        <f ca="1">IF(Q154=0," ",IFERROR(IF(DATEDIF(TODAY(),Q154,"M")&lt;=5,"ROJO",IF(DATEDIF(TODAY(),Q154,"M")&gt;=12,"VERDE",IF(AND(DATEDIF(TODAY(),Q154,"M")&gt;=6,DATEDIF(TODAY(),Q154,"M")&lt;=11),"AMARILLO"))),S154))</f>
        <v xml:space="preserve"> </v>
      </c>
      <c r="S154" s="29" t="str">
        <f>IF(Q154=0," ",IF(Q154&lt;=$N$5,"VENCIDO","NO VENCIDO"))</f>
        <v xml:space="preserve"> </v>
      </c>
      <c r="T154" s="22"/>
      <c r="U154" s="23"/>
      <c r="V154" s="23"/>
      <c r="W154" s="24"/>
      <c r="X154" s="24"/>
      <c r="Y154" s="148"/>
      <c r="Z154" s="25"/>
      <c r="AA154" s="6"/>
      <c r="AB154" s="146"/>
      <c r="AC154" s="146"/>
      <c r="AD154" s="145"/>
      <c r="AE154" s="146"/>
      <c r="AF154" s="146"/>
      <c r="AG154" s="146"/>
      <c r="AH154" s="146"/>
      <c r="AI154" s="146"/>
      <c r="AJ154" s="146"/>
      <c r="AK154" s="146"/>
      <c r="AL154" s="146"/>
      <c r="AM154" s="146"/>
      <c r="AN154" s="146"/>
      <c r="AO154" s="125"/>
      <c r="AP154" s="28"/>
      <c r="AQ154" s="5"/>
    </row>
    <row r="155" spans="1:43" ht="16.5">
      <c r="A155" s="211"/>
      <c r="B155" s="216" t="s">
        <v>156</v>
      </c>
      <c r="C155" s="216"/>
      <c r="D155" s="48">
        <f>+D150-D153+D154</f>
        <v>0</v>
      </c>
      <c r="E155" s="196"/>
      <c r="F155" s="180"/>
      <c r="G155" s="180"/>
      <c r="H155" s="180"/>
      <c r="I155" s="180"/>
      <c r="J155" s="177"/>
      <c r="K155" s="170"/>
      <c r="L155" s="166"/>
      <c r="M155" s="32" t="b">
        <f>M150=N155</f>
        <v>1</v>
      </c>
      <c r="N155" s="33">
        <f>SUM(N150:N154)</f>
        <v>0</v>
      </c>
      <c r="O155" s="34" t="s">
        <v>113</v>
      </c>
      <c r="P155" s="35"/>
      <c r="Q155" s="36"/>
      <c r="R155" s="36"/>
      <c r="S155" s="36"/>
      <c r="T155" s="37">
        <f>SUM(T150:T154)</f>
        <v>0</v>
      </c>
      <c r="U155" s="38"/>
      <c r="V155" s="38"/>
      <c r="W155" s="38"/>
      <c r="X155" s="39"/>
      <c r="Y155" s="149"/>
      <c r="Z155" s="40"/>
      <c r="AA155" s="6"/>
      <c r="AB155" s="41"/>
      <c r="AC155" s="41"/>
      <c r="AD155" s="42"/>
      <c r="AE155" s="41"/>
      <c r="AF155" s="41"/>
      <c r="AG155" s="41"/>
      <c r="AH155" s="41"/>
      <c r="AI155" s="41"/>
      <c r="AJ155" s="41"/>
      <c r="AK155" s="41"/>
      <c r="AL155" s="41"/>
      <c r="AM155" s="41"/>
      <c r="AN155" s="41"/>
      <c r="AO155" s="43"/>
      <c r="AP155" s="28"/>
      <c r="AQ155" s="5"/>
    </row>
    <row r="156" spans="1:43" ht="14.45" customHeight="1">
      <c r="A156" s="200">
        <f>A150+1</f>
        <v>26</v>
      </c>
      <c r="B156" s="122" t="s">
        <v>157</v>
      </c>
      <c r="C156" s="122"/>
      <c r="D156" s="221">
        <f>+Noviembre!D156</f>
        <v>90</v>
      </c>
      <c r="E156" s="194"/>
      <c r="F156" s="178"/>
      <c r="G156" s="178"/>
      <c r="H156" s="178"/>
      <c r="I156" s="178"/>
      <c r="J156" s="175">
        <f>+F156+G156</f>
        <v>0</v>
      </c>
      <c r="K156" s="168">
        <f>+AO156</f>
        <v>0</v>
      </c>
      <c r="L156" s="164">
        <f>+J156+K156</f>
        <v>0</v>
      </c>
      <c r="M156" s="157">
        <f>+(D156+E156)-(L156)+H156-I156</f>
        <v>90</v>
      </c>
      <c r="N156" s="18"/>
      <c r="O156" s="19"/>
      <c r="P156" s="19"/>
      <c r="Q156" s="20"/>
      <c r="R156" s="21" t="str">
        <f ca="1">IF(Q156=0," ",IFERROR(IF(DATEDIF(TODAY(),Q156,"M")&lt;=5,"ROJO",IF(DATEDIF(TODAY(),Q156,"M")&gt;=12,"VERDE",IF(AND(DATEDIF(TODAY(),Q156,"M")&gt;=6,DATEDIF(TODAY(),Q156,"M")&lt;=11),"AMARILLO"))),S156))</f>
        <v xml:space="preserve"> </v>
      </c>
      <c r="S156" s="21" t="str">
        <f>IF(Q156=0," ",IF(Q156&lt;=$N$5,"VENCIDO","NO VENCIDO"))</f>
        <v xml:space="preserve"> </v>
      </c>
      <c r="T156" s="22"/>
      <c r="U156" s="23"/>
      <c r="V156" s="23"/>
      <c r="W156" s="24"/>
      <c r="X156" s="24"/>
      <c r="Y156" s="147">
        <f>+AT156</f>
        <v>0</v>
      </c>
      <c r="Z156" s="25"/>
      <c r="AA156" s="6"/>
      <c r="AB156" s="146"/>
      <c r="AC156" s="146"/>
      <c r="AD156" s="145">
        <f>+AB156+AC156</f>
        <v>0</v>
      </c>
      <c r="AE156" s="146"/>
      <c r="AF156" s="146"/>
      <c r="AG156" s="146"/>
      <c r="AH156" s="146"/>
      <c r="AI156" s="146"/>
      <c r="AJ156" s="146"/>
      <c r="AK156" s="146"/>
      <c r="AL156" s="146"/>
      <c r="AM156" s="146"/>
      <c r="AN156" s="146"/>
      <c r="AO156" s="123">
        <f>SUM(AD156:AN160)</f>
        <v>0</v>
      </c>
      <c r="AP156" s="28"/>
      <c r="AQ156" s="5"/>
    </row>
    <row r="157" spans="1:43" ht="14.45" customHeight="1">
      <c r="A157" s="200"/>
      <c r="B157" s="122"/>
      <c r="C157" s="122"/>
      <c r="D157" s="222"/>
      <c r="E157" s="195"/>
      <c r="F157" s="179"/>
      <c r="G157" s="179"/>
      <c r="H157" s="179"/>
      <c r="I157" s="179"/>
      <c r="J157" s="176"/>
      <c r="K157" s="169"/>
      <c r="L157" s="165"/>
      <c r="M157" s="158"/>
      <c r="N157" s="18"/>
      <c r="O157" s="19"/>
      <c r="P157" s="19"/>
      <c r="Q157" s="20"/>
      <c r="R157" s="21" t="str">
        <f ca="1">IF(Q157=0," ",IFERROR(IF(DATEDIF(TODAY(),Q157,"M")&lt;=5,"ROJO",IF(DATEDIF(TODAY(),Q157,"M")&gt;=12,"VERDE",IF(AND(DATEDIF(TODAY(),Q157,"M")&gt;=6,DATEDIF(TODAY(),Q157,"M")&lt;=11),"AMARILLO"))),S157))</f>
        <v xml:space="preserve"> </v>
      </c>
      <c r="S157" s="29" t="str">
        <f>IF(Q157=0," ",IF(Q157&lt;=$N$5,"VENCIDO","NO VENCIDO"))</f>
        <v xml:space="preserve"> </v>
      </c>
      <c r="T157" s="22"/>
      <c r="U157" s="23"/>
      <c r="V157" s="23"/>
      <c r="W157" s="24"/>
      <c r="X157" s="24"/>
      <c r="Y157" s="148"/>
      <c r="Z157" s="25"/>
      <c r="AA157" s="6"/>
      <c r="AB157" s="146"/>
      <c r="AC157" s="146"/>
      <c r="AD157" s="145"/>
      <c r="AE157" s="146"/>
      <c r="AF157" s="146"/>
      <c r="AG157" s="146"/>
      <c r="AH157" s="146"/>
      <c r="AI157" s="146"/>
      <c r="AJ157" s="146"/>
      <c r="AK157" s="146"/>
      <c r="AL157" s="146"/>
      <c r="AM157" s="146"/>
      <c r="AN157" s="146"/>
      <c r="AO157" s="124"/>
      <c r="AP157" s="28"/>
      <c r="AQ157" s="5"/>
    </row>
    <row r="158" spans="1:43" ht="14.45" customHeight="1">
      <c r="A158" s="200"/>
      <c r="B158" s="122"/>
      <c r="C158" s="122"/>
      <c r="D158" s="223"/>
      <c r="E158" s="195"/>
      <c r="F158" s="179"/>
      <c r="G158" s="179"/>
      <c r="H158" s="179"/>
      <c r="I158" s="179"/>
      <c r="J158" s="176"/>
      <c r="K158" s="169"/>
      <c r="L158" s="165"/>
      <c r="M158" s="158"/>
      <c r="N158" s="18"/>
      <c r="O158" s="19"/>
      <c r="P158" s="19"/>
      <c r="Q158" s="20"/>
      <c r="R158" s="21" t="str">
        <f ca="1">IF(Q158=0," ",IFERROR(IF(DATEDIF(TODAY(),Q158,"M")&lt;=5,"ROJO",IF(DATEDIF(TODAY(),Q158,"M")&gt;=12,"VERDE",IF(AND(DATEDIF(TODAY(),Q158,"M")&gt;=6,DATEDIF(TODAY(),Q158,"M")&lt;=11),"AMARILLO"))),S158))</f>
        <v xml:space="preserve"> </v>
      </c>
      <c r="S158" s="29" t="str">
        <f>IF(Q158=0," ",IF(Q158&lt;=$N$5,"VENCIDO","NO VENCIDO"))</f>
        <v xml:space="preserve"> </v>
      </c>
      <c r="T158" s="22"/>
      <c r="U158" s="23"/>
      <c r="V158" s="23"/>
      <c r="W158" s="24"/>
      <c r="X158" s="24"/>
      <c r="Y158" s="148"/>
      <c r="Z158" s="25"/>
      <c r="AA158" s="6"/>
      <c r="AB158" s="146"/>
      <c r="AC158" s="146"/>
      <c r="AD158" s="145"/>
      <c r="AE158" s="146"/>
      <c r="AF158" s="146"/>
      <c r="AG158" s="146"/>
      <c r="AH158" s="146"/>
      <c r="AI158" s="146"/>
      <c r="AJ158" s="146"/>
      <c r="AK158" s="146"/>
      <c r="AL158" s="146"/>
      <c r="AM158" s="146"/>
      <c r="AN158" s="146"/>
      <c r="AO158" s="124"/>
      <c r="AP158" s="28"/>
      <c r="AQ158" s="5"/>
    </row>
    <row r="159" spans="1:43" ht="15.6" customHeight="1">
      <c r="A159" s="200"/>
      <c r="B159" s="215" t="s">
        <v>159</v>
      </c>
      <c r="C159" s="215"/>
      <c r="D159" s="50"/>
      <c r="E159" s="195"/>
      <c r="F159" s="179"/>
      <c r="G159" s="179"/>
      <c r="H159" s="179"/>
      <c r="I159" s="179"/>
      <c r="J159" s="176"/>
      <c r="K159" s="169"/>
      <c r="L159" s="165"/>
      <c r="M159" s="158"/>
      <c r="N159" s="18"/>
      <c r="O159" s="19"/>
      <c r="P159" s="19"/>
      <c r="Q159" s="20"/>
      <c r="R159" s="21" t="str">
        <f ca="1">IF(Q159=0," ",IFERROR(IF(DATEDIF(TODAY(),Q159,"M")&lt;=5,"ROJO",IF(DATEDIF(TODAY(),Q159,"M")&gt;=12,"VERDE",IF(AND(DATEDIF(TODAY(),Q159,"M")&gt;=6,DATEDIF(TODAY(),Q159,"M")&lt;=11),"AMARILLO"))),S159))</f>
        <v xml:space="preserve"> </v>
      </c>
      <c r="S159" s="29" t="str">
        <f>IF(Q159=0," ",IF(Q159&lt;=$N$5,"VENCIDO","NO VENCIDO"))</f>
        <v xml:space="preserve"> </v>
      </c>
      <c r="T159" s="22"/>
      <c r="U159" s="23"/>
      <c r="V159" s="23"/>
      <c r="W159" s="24"/>
      <c r="X159" s="24"/>
      <c r="Y159" s="148"/>
      <c r="Z159" s="25"/>
      <c r="AA159" s="6"/>
      <c r="AB159" s="146"/>
      <c r="AC159" s="146"/>
      <c r="AD159" s="145"/>
      <c r="AE159" s="146"/>
      <c r="AF159" s="146"/>
      <c r="AG159" s="146"/>
      <c r="AH159" s="146"/>
      <c r="AI159" s="146"/>
      <c r="AJ159" s="146"/>
      <c r="AK159" s="146"/>
      <c r="AL159" s="146"/>
      <c r="AM159" s="146"/>
      <c r="AN159" s="146"/>
      <c r="AO159" s="124"/>
      <c r="AP159" s="28"/>
      <c r="AQ159" s="5"/>
    </row>
    <row r="160" spans="1:43" ht="15.6" customHeight="1">
      <c r="A160" s="200"/>
      <c r="B160" s="217" t="s">
        <v>160</v>
      </c>
      <c r="C160" s="217"/>
      <c r="D160" s="51">
        <f>+D153/2</f>
        <v>0</v>
      </c>
      <c r="E160" s="195"/>
      <c r="F160" s="179"/>
      <c r="G160" s="179"/>
      <c r="H160" s="179"/>
      <c r="I160" s="179"/>
      <c r="J160" s="176"/>
      <c r="K160" s="169"/>
      <c r="L160" s="165"/>
      <c r="M160" s="159"/>
      <c r="N160" s="18"/>
      <c r="O160" s="19"/>
      <c r="P160" s="19"/>
      <c r="Q160" s="20"/>
      <c r="R160" s="21" t="str">
        <f ca="1">IF(Q160=0," ",IFERROR(IF(DATEDIF(TODAY(),Q160,"M")&lt;=5,"ROJO",IF(DATEDIF(TODAY(),Q160,"M")&gt;=12,"VERDE",IF(AND(DATEDIF(TODAY(),Q160,"M")&gt;=6,DATEDIF(TODAY(),Q160,"M")&lt;=11),"AMARILLO"))),S160))</f>
        <v xml:space="preserve"> </v>
      </c>
      <c r="S160" s="29" t="str">
        <f>IF(Q160=0," ",IF(Q160&lt;=$N$5,"VENCIDO","NO VENCIDO"))</f>
        <v xml:space="preserve"> </v>
      </c>
      <c r="T160" s="22"/>
      <c r="U160" s="23"/>
      <c r="V160" s="23"/>
      <c r="W160" s="24"/>
      <c r="X160" s="24"/>
      <c r="Y160" s="148"/>
      <c r="Z160" s="25"/>
      <c r="AA160" s="6"/>
      <c r="AB160" s="146"/>
      <c r="AC160" s="146"/>
      <c r="AD160" s="145"/>
      <c r="AE160" s="146"/>
      <c r="AF160" s="146"/>
      <c r="AG160" s="146"/>
      <c r="AH160" s="146"/>
      <c r="AI160" s="146"/>
      <c r="AJ160" s="146"/>
      <c r="AK160" s="146"/>
      <c r="AL160" s="146"/>
      <c r="AM160" s="146"/>
      <c r="AN160" s="146"/>
      <c r="AO160" s="125"/>
      <c r="AP160" s="28"/>
      <c r="AQ160" s="5"/>
    </row>
    <row r="161" spans="1:43" ht="16.5">
      <c r="A161" s="200"/>
      <c r="B161" s="216" t="s">
        <v>156</v>
      </c>
      <c r="C161" s="216"/>
      <c r="D161" s="48">
        <f>+D156+D160-D159</f>
        <v>90</v>
      </c>
      <c r="E161" s="196"/>
      <c r="F161" s="180"/>
      <c r="G161" s="180"/>
      <c r="H161" s="180"/>
      <c r="I161" s="180"/>
      <c r="J161" s="177"/>
      <c r="K161" s="170"/>
      <c r="L161" s="166"/>
      <c r="M161" s="32" t="b">
        <f>M156=N161</f>
        <v>0</v>
      </c>
      <c r="N161" s="33">
        <f>SUM(N156:N160)</f>
        <v>0</v>
      </c>
      <c r="O161" s="34" t="s">
        <v>113</v>
      </c>
      <c r="P161" s="35"/>
      <c r="Q161" s="36"/>
      <c r="R161" s="36"/>
      <c r="S161" s="36"/>
      <c r="T161" s="37">
        <f>SUM(T156:T160)</f>
        <v>0</v>
      </c>
      <c r="U161" s="38"/>
      <c r="V161" s="38"/>
      <c r="W161" s="38"/>
      <c r="X161" s="39"/>
      <c r="Y161" s="149"/>
      <c r="Z161" s="40"/>
      <c r="AA161" s="6"/>
      <c r="AB161" s="41"/>
      <c r="AC161" s="41"/>
      <c r="AD161" s="42"/>
      <c r="AE161" s="41"/>
      <c r="AF161" s="41"/>
      <c r="AG161" s="41"/>
      <c r="AH161" s="41"/>
      <c r="AI161" s="41"/>
      <c r="AJ161" s="41"/>
      <c r="AK161" s="41"/>
      <c r="AL161" s="41"/>
      <c r="AM161" s="41"/>
      <c r="AN161" s="41"/>
      <c r="AO161" s="43"/>
      <c r="AP161" s="28"/>
      <c r="AQ161" s="5"/>
    </row>
    <row r="162" spans="1:43" ht="14.45" customHeight="1">
      <c r="A162" s="209">
        <f>A156+1</f>
        <v>27</v>
      </c>
      <c r="B162" s="114" t="s">
        <v>161</v>
      </c>
      <c r="C162" s="114"/>
      <c r="D162" s="221">
        <f>+Noviembre!D162</f>
        <v>60</v>
      </c>
      <c r="E162" s="191"/>
      <c r="F162" s="178"/>
      <c r="G162" s="178"/>
      <c r="H162" s="178"/>
      <c r="I162" s="178"/>
      <c r="J162" s="175">
        <f>+F162+G162</f>
        <v>0</v>
      </c>
      <c r="K162" s="168">
        <f>+AO162</f>
        <v>0</v>
      </c>
      <c r="L162" s="164">
        <f>+J162+K162</f>
        <v>0</v>
      </c>
      <c r="M162" s="157">
        <f>+(D162+E162)-(L162)+H162-I162</f>
        <v>60</v>
      </c>
      <c r="N162" s="18"/>
      <c r="O162" s="19"/>
      <c r="P162" s="19"/>
      <c r="Q162" s="20"/>
      <c r="R162" s="21" t="str">
        <f ca="1">IF(Q162=0," ",IFERROR(IF(DATEDIF(TODAY(),Q162,"M")&lt;=5,"ROJO",IF(DATEDIF(TODAY(),Q162,"M")&gt;=12,"VERDE",IF(AND(DATEDIF(TODAY(),Q162,"M")&gt;=6,DATEDIF(TODAY(),Q162,"M")&lt;=11),"AMARILLO"))),S162))</f>
        <v xml:space="preserve"> </v>
      </c>
      <c r="S162" s="21" t="str">
        <f>IF(Q162=0," ",IF(Q162&lt;=$N$5,"VENCIDO","NO VENCIDO"))</f>
        <v xml:space="preserve"> </v>
      </c>
      <c r="T162" s="22"/>
      <c r="U162" s="23"/>
      <c r="V162" s="23"/>
      <c r="W162" s="24"/>
      <c r="X162" s="24"/>
      <c r="Y162" s="147">
        <f>+AT162</f>
        <v>0</v>
      </c>
      <c r="Z162" s="25"/>
      <c r="AA162" s="6"/>
      <c r="AB162" s="146"/>
      <c r="AC162" s="146"/>
      <c r="AD162" s="145">
        <f>+AB162+AC162</f>
        <v>0</v>
      </c>
      <c r="AE162" s="146"/>
      <c r="AF162" s="146"/>
      <c r="AG162" s="146"/>
      <c r="AH162" s="146"/>
      <c r="AI162" s="146"/>
      <c r="AJ162" s="146"/>
      <c r="AK162" s="146"/>
      <c r="AL162" s="146"/>
      <c r="AM162" s="146"/>
      <c r="AN162" s="146"/>
      <c r="AO162" s="123">
        <f>SUM(AD162:AN166)</f>
        <v>0</v>
      </c>
      <c r="AP162" s="28"/>
      <c r="AQ162" s="5"/>
    </row>
    <row r="163" spans="1:43" ht="14.45" customHeight="1">
      <c r="A163" s="210"/>
      <c r="B163" s="114"/>
      <c r="C163" s="114"/>
      <c r="D163" s="222"/>
      <c r="E163" s="192"/>
      <c r="F163" s="179"/>
      <c r="G163" s="179"/>
      <c r="H163" s="179"/>
      <c r="I163" s="179"/>
      <c r="J163" s="176"/>
      <c r="K163" s="169"/>
      <c r="L163" s="165"/>
      <c r="M163" s="158"/>
      <c r="N163" s="18"/>
      <c r="O163" s="19"/>
      <c r="P163" s="19"/>
      <c r="Q163" s="20"/>
      <c r="R163" s="21" t="str">
        <f ca="1">IF(Q163=0," ",IFERROR(IF(DATEDIF(TODAY(),Q163,"M")&lt;=5,"ROJO",IF(DATEDIF(TODAY(),Q163,"M")&gt;=12,"VERDE",IF(AND(DATEDIF(TODAY(),Q163,"M")&gt;=6,DATEDIF(TODAY(),Q163,"M")&lt;=11),"AMARILLO"))),S163))</f>
        <v xml:space="preserve"> </v>
      </c>
      <c r="S163" s="29" t="str">
        <f>IF(Q163=0," ",IF(Q163&lt;=$N$5,"VENCIDO","NO VENCIDO"))</f>
        <v xml:space="preserve"> </v>
      </c>
      <c r="T163" s="22"/>
      <c r="U163" s="23"/>
      <c r="V163" s="23"/>
      <c r="W163" s="24"/>
      <c r="X163" s="24"/>
      <c r="Y163" s="148"/>
      <c r="Z163" s="25"/>
      <c r="AA163" s="6"/>
      <c r="AB163" s="146"/>
      <c r="AC163" s="146"/>
      <c r="AD163" s="145"/>
      <c r="AE163" s="146"/>
      <c r="AF163" s="146"/>
      <c r="AG163" s="146"/>
      <c r="AH163" s="146"/>
      <c r="AI163" s="146"/>
      <c r="AJ163" s="146"/>
      <c r="AK163" s="146"/>
      <c r="AL163" s="146"/>
      <c r="AM163" s="146"/>
      <c r="AN163" s="146"/>
      <c r="AO163" s="124"/>
      <c r="AP163" s="28"/>
      <c r="AQ163" s="5"/>
    </row>
    <row r="164" spans="1:43" ht="14.45" customHeight="1">
      <c r="A164" s="210"/>
      <c r="B164" s="114"/>
      <c r="C164" s="114"/>
      <c r="D164" s="222"/>
      <c r="E164" s="192"/>
      <c r="F164" s="179"/>
      <c r="G164" s="179"/>
      <c r="H164" s="179"/>
      <c r="I164" s="179"/>
      <c r="J164" s="176"/>
      <c r="K164" s="169"/>
      <c r="L164" s="165"/>
      <c r="M164" s="158"/>
      <c r="N164" s="18"/>
      <c r="O164" s="19"/>
      <c r="P164" s="19"/>
      <c r="Q164" s="20"/>
      <c r="R164" s="21" t="str">
        <f ca="1">IF(Q164=0," ",IFERROR(IF(DATEDIF(TODAY(),Q164,"M")&lt;=5,"ROJO",IF(DATEDIF(TODAY(),Q164,"M")&gt;=12,"VERDE",IF(AND(DATEDIF(TODAY(),Q164,"M")&gt;=6,DATEDIF(TODAY(),Q164,"M")&lt;=11),"AMARILLO"))),S164))</f>
        <v xml:space="preserve"> </v>
      </c>
      <c r="S164" s="29" t="str">
        <f>IF(Q164=0," ",IF(Q164&lt;=$N$5,"VENCIDO","NO VENCIDO"))</f>
        <v xml:space="preserve"> </v>
      </c>
      <c r="T164" s="22"/>
      <c r="U164" s="23"/>
      <c r="V164" s="23"/>
      <c r="W164" s="24"/>
      <c r="X164" s="24"/>
      <c r="Y164" s="148"/>
      <c r="Z164" s="25"/>
      <c r="AA164" s="6"/>
      <c r="AB164" s="146"/>
      <c r="AC164" s="146"/>
      <c r="AD164" s="145"/>
      <c r="AE164" s="146"/>
      <c r="AF164" s="146"/>
      <c r="AG164" s="146"/>
      <c r="AH164" s="146"/>
      <c r="AI164" s="146"/>
      <c r="AJ164" s="146"/>
      <c r="AK164" s="146"/>
      <c r="AL164" s="146"/>
      <c r="AM164" s="146"/>
      <c r="AN164" s="146"/>
      <c r="AO164" s="124"/>
      <c r="AP164" s="28"/>
      <c r="AQ164" s="5"/>
    </row>
    <row r="165" spans="1:43" ht="14.45" customHeight="1">
      <c r="A165" s="210"/>
      <c r="B165" s="114"/>
      <c r="C165" s="114"/>
      <c r="D165" s="222"/>
      <c r="E165" s="192"/>
      <c r="F165" s="179"/>
      <c r="G165" s="179"/>
      <c r="H165" s="179"/>
      <c r="I165" s="179"/>
      <c r="J165" s="176"/>
      <c r="K165" s="169"/>
      <c r="L165" s="165"/>
      <c r="M165" s="158"/>
      <c r="N165" s="18"/>
      <c r="O165" s="19"/>
      <c r="P165" s="19"/>
      <c r="Q165" s="20"/>
      <c r="R165" s="21" t="str">
        <f ca="1">IF(Q165=0," ",IFERROR(IF(DATEDIF(TODAY(),Q165,"M")&lt;=5,"ROJO",IF(DATEDIF(TODAY(),Q165,"M")&gt;=12,"VERDE",IF(AND(DATEDIF(TODAY(),Q165,"M")&gt;=6,DATEDIF(TODAY(),Q165,"M")&lt;=11),"AMARILLO"))),S165))</f>
        <v xml:space="preserve"> </v>
      </c>
      <c r="S165" s="29" t="str">
        <f>IF(Q165=0," ",IF(Q165&lt;=$N$5,"VENCIDO","NO VENCIDO"))</f>
        <v xml:space="preserve"> </v>
      </c>
      <c r="T165" s="22"/>
      <c r="U165" s="23"/>
      <c r="V165" s="23"/>
      <c r="W165" s="24"/>
      <c r="X165" s="24"/>
      <c r="Y165" s="148"/>
      <c r="Z165" s="25"/>
      <c r="AA165" s="6"/>
      <c r="AB165" s="146"/>
      <c r="AC165" s="146"/>
      <c r="AD165" s="145"/>
      <c r="AE165" s="146"/>
      <c r="AF165" s="146"/>
      <c r="AG165" s="146"/>
      <c r="AH165" s="146"/>
      <c r="AI165" s="146"/>
      <c r="AJ165" s="146"/>
      <c r="AK165" s="146"/>
      <c r="AL165" s="146"/>
      <c r="AM165" s="146"/>
      <c r="AN165" s="146"/>
      <c r="AO165" s="124"/>
      <c r="AP165" s="28"/>
      <c r="AQ165" s="5"/>
    </row>
    <row r="166" spans="1:43" ht="14.45" customHeight="1">
      <c r="A166" s="210"/>
      <c r="B166" s="114"/>
      <c r="C166" s="114"/>
      <c r="D166" s="222"/>
      <c r="E166" s="192"/>
      <c r="F166" s="179"/>
      <c r="G166" s="179"/>
      <c r="H166" s="179"/>
      <c r="I166" s="179"/>
      <c r="J166" s="176"/>
      <c r="K166" s="169"/>
      <c r="L166" s="165"/>
      <c r="M166" s="159"/>
      <c r="N166" s="18"/>
      <c r="O166" s="19"/>
      <c r="P166" s="19"/>
      <c r="Q166" s="20"/>
      <c r="R166" s="21" t="str">
        <f ca="1">IF(Q166=0," ",IFERROR(IF(DATEDIF(TODAY(),Q166,"M")&lt;=5,"ROJO",IF(DATEDIF(TODAY(),Q166,"M")&gt;=12,"VERDE",IF(AND(DATEDIF(TODAY(),Q166,"M")&gt;=6,DATEDIF(TODAY(),Q166,"M")&lt;=11),"AMARILLO"))),S166))</f>
        <v xml:space="preserve"> </v>
      </c>
      <c r="S166" s="29" t="str">
        <f>IF(Q166=0," ",IF(Q166&lt;=$N$5,"VENCIDO","NO VENCIDO"))</f>
        <v xml:space="preserve"> </v>
      </c>
      <c r="T166" s="22"/>
      <c r="U166" s="23"/>
      <c r="V166" s="23"/>
      <c r="W166" s="24"/>
      <c r="X166" s="24"/>
      <c r="Y166" s="148"/>
      <c r="Z166" s="25"/>
      <c r="AA166" s="6"/>
      <c r="AB166" s="146"/>
      <c r="AC166" s="146"/>
      <c r="AD166" s="145"/>
      <c r="AE166" s="146"/>
      <c r="AF166" s="146"/>
      <c r="AG166" s="146"/>
      <c r="AH166" s="146"/>
      <c r="AI166" s="146"/>
      <c r="AJ166" s="146"/>
      <c r="AK166" s="146"/>
      <c r="AL166" s="146"/>
      <c r="AM166" s="146"/>
      <c r="AN166" s="146"/>
      <c r="AO166" s="125"/>
      <c r="AP166" s="28"/>
      <c r="AQ166" s="5"/>
    </row>
    <row r="167" spans="1:43" ht="16.5">
      <c r="A167" s="211"/>
      <c r="B167" s="114"/>
      <c r="C167" s="114"/>
      <c r="D167" s="223"/>
      <c r="E167" s="193"/>
      <c r="F167" s="180"/>
      <c r="G167" s="180"/>
      <c r="H167" s="180"/>
      <c r="I167" s="180"/>
      <c r="J167" s="177"/>
      <c r="K167" s="170"/>
      <c r="L167" s="166"/>
      <c r="M167" s="32" t="b">
        <f>M162=N167</f>
        <v>0</v>
      </c>
      <c r="N167" s="33">
        <f>SUM(N162:N166)</f>
        <v>0</v>
      </c>
      <c r="O167" s="34" t="s">
        <v>113</v>
      </c>
      <c r="P167" s="35"/>
      <c r="Q167" s="36"/>
      <c r="R167" s="36"/>
      <c r="S167" s="36"/>
      <c r="T167" s="37">
        <f>SUM(T162:T166)</f>
        <v>0</v>
      </c>
      <c r="U167" s="38"/>
      <c r="V167" s="38"/>
      <c r="W167" s="38"/>
      <c r="X167" s="39"/>
      <c r="Y167" s="149"/>
      <c r="Z167" s="40"/>
      <c r="AA167" s="6"/>
      <c r="AB167" s="41"/>
      <c r="AC167" s="41"/>
      <c r="AD167" s="42"/>
      <c r="AE167" s="41"/>
      <c r="AF167" s="41"/>
      <c r="AG167" s="41"/>
      <c r="AH167" s="41"/>
      <c r="AI167" s="41"/>
      <c r="AJ167" s="41"/>
      <c r="AK167" s="41"/>
      <c r="AL167" s="41"/>
      <c r="AM167" s="41"/>
      <c r="AN167" s="41"/>
      <c r="AO167" s="43"/>
      <c r="AP167" s="28"/>
      <c r="AQ167" s="5"/>
    </row>
    <row r="168" spans="1:43" ht="14.45" customHeight="1">
      <c r="A168" s="209">
        <f>A162+1</f>
        <v>28</v>
      </c>
      <c r="B168" s="114" t="s">
        <v>163</v>
      </c>
      <c r="C168" s="114"/>
      <c r="D168" s="221">
        <f>+Noviembre!D168</f>
        <v>215</v>
      </c>
      <c r="E168" s="191"/>
      <c r="F168" s="178"/>
      <c r="G168" s="178"/>
      <c r="H168" s="178"/>
      <c r="I168" s="178"/>
      <c r="J168" s="175">
        <f>+F168+G168</f>
        <v>0</v>
      </c>
      <c r="K168" s="168">
        <f>+AO168</f>
        <v>0</v>
      </c>
      <c r="L168" s="164">
        <f>+J168+K168</f>
        <v>0</v>
      </c>
      <c r="M168" s="157">
        <f>+(D168+E168)-(L168)+H168-I168</f>
        <v>215</v>
      </c>
      <c r="N168" s="18"/>
      <c r="O168" s="19"/>
      <c r="P168" s="19"/>
      <c r="Q168" s="20"/>
      <c r="R168" s="21" t="str">
        <f ca="1">IF(Q168=0," ",IFERROR(IF(DATEDIF(TODAY(),Q168,"M")&lt;=5,"ROJO",IF(DATEDIF(TODAY(),Q168,"M")&gt;=12,"VERDE",IF(AND(DATEDIF(TODAY(),Q168,"M")&gt;=6,DATEDIF(TODAY(),Q168,"M")&lt;=11),"AMARILLO"))),S168))</f>
        <v xml:space="preserve"> </v>
      </c>
      <c r="S168" s="21" t="str">
        <f>IF(Q168=0," ",IF(Q168&lt;=$N$5,"VENCIDO","NO VENCIDO"))</f>
        <v xml:space="preserve"> </v>
      </c>
      <c r="T168" s="22"/>
      <c r="U168" s="23"/>
      <c r="V168" s="23"/>
      <c r="W168" s="24"/>
      <c r="X168" s="24"/>
      <c r="Y168" s="147">
        <f>+AT168</f>
        <v>0</v>
      </c>
      <c r="Z168" s="25"/>
      <c r="AA168" s="6"/>
      <c r="AB168" s="146"/>
      <c r="AC168" s="146"/>
      <c r="AD168" s="145">
        <f>+AB168+AC168</f>
        <v>0</v>
      </c>
      <c r="AE168" s="146"/>
      <c r="AF168" s="146"/>
      <c r="AG168" s="146"/>
      <c r="AH168" s="146"/>
      <c r="AI168" s="146"/>
      <c r="AJ168" s="146"/>
      <c r="AK168" s="146"/>
      <c r="AL168" s="146"/>
      <c r="AM168" s="146"/>
      <c r="AN168" s="146"/>
      <c r="AO168" s="123">
        <f>SUM(AD168:AN172)</f>
        <v>0</v>
      </c>
      <c r="AP168" s="28"/>
      <c r="AQ168" s="5"/>
    </row>
    <row r="169" spans="1:43" ht="14.45" customHeight="1">
      <c r="A169" s="210"/>
      <c r="B169" s="114"/>
      <c r="C169" s="114"/>
      <c r="D169" s="222"/>
      <c r="E169" s="192"/>
      <c r="F169" s="179"/>
      <c r="G169" s="179"/>
      <c r="H169" s="179"/>
      <c r="I169" s="179"/>
      <c r="J169" s="176"/>
      <c r="K169" s="169"/>
      <c r="L169" s="165"/>
      <c r="M169" s="158"/>
      <c r="N169" s="18"/>
      <c r="O169" s="19"/>
      <c r="P169" s="19"/>
      <c r="Q169" s="20"/>
      <c r="R169" s="21" t="str">
        <f ca="1">IF(Q169=0," ",IFERROR(IF(DATEDIF(TODAY(),Q169,"M")&lt;=5,"ROJO",IF(DATEDIF(TODAY(),Q169,"M")&gt;=12,"VERDE",IF(AND(DATEDIF(TODAY(),Q169,"M")&gt;=6,DATEDIF(TODAY(),Q169,"M")&lt;=11),"AMARILLO"))),S169))</f>
        <v xml:space="preserve"> </v>
      </c>
      <c r="S169" s="29" t="str">
        <f>IF(Q169=0," ",IF(Q169&lt;=$N$5,"VENCIDO","NO VENCIDO"))</f>
        <v xml:space="preserve"> </v>
      </c>
      <c r="T169" s="22"/>
      <c r="U169" s="23"/>
      <c r="V169" s="23"/>
      <c r="W169" s="24"/>
      <c r="X169" s="24"/>
      <c r="Y169" s="148"/>
      <c r="Z169" s="25"/>
      <c r="AA169" s="6"/>
      <c r="AB169" s="146"/>
      <c r="AC169" s="146"/>
      <c r="AD169" s="145"/>
      <c r="AE169" s="146"/>
      <c r="AF169" s="146"/>
      <c r="AG169" s="146"/>
      <c r="AH169" s="146"/>
      <c r="AI169" s="146"/>
      <c r="AJ169" s="146"/>
      <c r="AK169" s="146"/>
      <c r="AL169" s="146"/>
      <c r="AM169" s="146"/>
      <c r="AN169" s="146"/>
      <c r="AO169" s="124"/>
      <c r="AP169" s="28"/>
      <c r="AQ169" s="5"/>
    </row>
    <row r="170" spans="1:43" ht="14.45" customHeight="1">
      <c r="A170" s="210"/>
      <c r="B170" s="114"/>
      <c r="C170" s="114"/>
      <c r="D170" s="222"/>
      <c r="E170" s="192"/>
      <c r="F170" s="179"/>
      <c r="G170" s="179"/>
      <c r="H170" s="179"/>
      <c r="I170" s="179"/>
      <c r="J170" s="176"/>
      <c r="K170" s="169"/>
      <c r="L170" s="165"/>
      <c r="M170" s="158"/>
      <c r="N170" s="18"/>
      <c r="O170" s="19"/>
      <c r="P170" s="19"/>
      <c r="Q170" s="20"/>
      <c r="R170" s="21" t="str">
        <f ca="1">IF(Q170=0," ",IFERROR(IF(DATEDIF(TODAY(),Q170,"M")&lt;=5,"ROJO",IF(DATEDIF(TODAY(),Q170,"M")&gt;=12,"VERDE",IF(AND(DATEDIF(TODAY(),Q170,"M")&gt;=6,DATEDIF(TODAY(),Q170,"M")&lt;=11),"AMARILLO"))),S170))</f>
        <v xml:space="preserve"> </v>
      </c>
      <c r="S170" s="29" t="str">
        <f>IF(Q170=0," ",IF(Q170&lt;=$N$5,"VENCIDO","NO VENCIDO"))</f>
        <v xml:space="preserve"> </v>
      </c>
      <c r="T170" s="22"/>
      <c r="U170" s="23"/>
      <c r="V170" s="23"/>
      <c r="W170" s="24"/>
      <c r="X170" s="24"/>
      <c r="Y170" s="148"/>
      <c r="Z170" s="25"/>
      <c r="AA170" s="6"/>
      <c r="AB170" s="146"/>
      <c r="AC170" s="146"/>
      <c r="AD170" s="145"/>
      <c r="AE170" s="146"/>
      <c r="AF170" s="146"/>
      <c r="AG170" s="146"/>
      <c r="AH170" s="146"/>
      <c r="AI170" s="146"/>
      <c r="AJ170" s="146"/>
      <c r="AK170" s="146"/>
      <c r="AL170" s="146"/>
      <c r="AM170" s="146"/>
      <c r="AN170" s="146"/>
      <c r="AO170" s="124"/>
      <c r="AP170" s="28"/>
      <c r="AQ170" s="5"/>
    </row>
    <row r="171" spans="1:43" ht="14.45" customHeight="1">
      <c r="A171" s="210"/>
      <c r="B171" s="114"/>
      <c r="C171" s="114"/>
      <c r="D171" s="222"/>
      <c r="E171" s="192"/>
      <c r="F171" s="179"/>
      <c r="G171" s="179"/>
      <c r="H171" s="179"/>
      <c r="I171" s="179"/>
      <c r="J171" s="176"/>
      <c r="K171" s="169"/>
      <c r="L171" s="165"/>
      <c r="M171" s="158"/>
      <c r="N171" s="18"/>
      <c r="O171" s="19"/>
      <c r="P171" s="19"/>
      <c r="Q171" s="20"/>
      <c r="R171" s="21" t="str">
        <f ca="1">IF(Q171=0," ",IFERROR(IF(DATEDIF(TODAY(),Q171,"M")&lt;=5,"ROJO",IF(DATEDIF(TODAY(),Q171,"M")&gt;=12,"VERDE",IF(AND(DATEDIF(TODAY(),Q171,"M")&gt;=6,DATEDIF(TODAY(),Q171,"M")&lt;=11),"AMARILLO"))),S171))</f>
        <v xml:space="preserve"> </v>
      </c>
      <c r="S171" s="29" t="str">
        <f>IF(Q171=0," ",IF(Q171&lt;=$N$5,"VENCIDO","NO VENCIDO"))</f>
        <v xml:space="preserve"> </v>
      </c>
      <c r="T171" s="22"/>
      <c r="U171" s="23"/>
      <c r="V171" s="23"/>
      <c r="W171" s="24"/>
      <c r="X171" s="24"/>
      <c r="Y171" s="148"/>
      <c r="Z171" s="25"/>
      <c r="AA171" s="6"/>
      <c r="AB171" s="146"/>
      <c r="AC171" s="146"/>
      <c r="AD171" s="145"/>
      <c r="AE171" s="146"/>
      <c r="AF171" s="146"/>
      <c r="AG171" s="146"/>
      <c r="AH171" s="146"/>
      <c r="AI171" s="146"/>
      <c r="AJ171" s="146"/>
      <c r="AK171" s="146"/>
      <c r="AL171" s="146"/>
      <c r="AM171" s="146"/>
      <c r="AN171" s="146"/>
      <c r="AO171" s="124"/>
      <c r="AP171" s="28"/>
      <c r="AQ171" s="5"/>
    </row>
    <row r="172" spans="1:43" ht="14.45" customHeight="1">
      <c r="A172" s="210"/>
      <c r="B172" s="114"/>
      <c r="C172" s="114"/>
      <c r="D172" s="222"/>
      <c r="E172" s="192"/>
      <c r="F172" s="179"/>
      <c r="G172" s="179"/>
      <c r="H172" s="179"/>
      <c r="I172" s="179"/>
      <c r="J172" s="176"/>
      <c r="K172" s="169"/>
      <c r="L172" s="165"/>
      <c r="M172" s="159"/>
      <c r="N172" s="18"/>
      <c r="O172" s="19"/>
      <c r="P172" s="19"/>
      <c r="Q172" s="20"/>
      <c r="R172" s="21" t="str">
        <f ca="1">IF(Q172=0," ",IFERROR(IF(DATEDIF(TODAY(),Q172,"M")&lt;=5,"ROJO",IF(DATEDIF(TODAY(),Q172,"M")&gt;=12,"VERDE",IF(AND(DATEDIF(TODAY(),Q172,"M")&gt;=6,DATEDIF(TODAY(),Q172,"M")&lt;=11),"AMARILLO"))),S172))</f>
        <v xml:space="preserve"> </v>
      </c>
      <c r="S172" s="29" t="str">
        <f>IF(Q172=0," ",IF(Q172&lt;=$N$5,"VENCIDO","NO VENCIDO"))</f>
        <v xml:space="preserve"> </v>
      </c>
      <c r="T172" s="22"/>
      <c r="U172" s="23"/>
      <c r="V172" s="23"/>
      <c r="W172" s="24"/>
      <c r="X172" s="24"/>
      <c r="Y172" s="148"/>
      <c r="Z172" s="25"/>
      <c r="AA172" s="6"/>
      <c r="AB172" s="146"/>
      <c r="AC172" s="146"/>
      <c r="AD172" s="145"/>
      <c r="AE172" s="146"/>
      <c r="AF172" s="146"/>
      <c r="AG172" s="146"/>
      <c r="AH172" s="146"/>
      <c r="AI172" s="146"/>
      <c r="AJ172" s="146"/>
      <c r="AK172" s="146"/>
      <c r="AL172" s="146"/>
      <c r="AM172" s="146"/>
      <c r="AN172" s="146"/>
      <c r="AO172" s="125"/>
      <c r="AP172" s="28"/>
      <c r="AQ172" s="5"/>
    </row>
    <row r="173" spans="1:43" ht="16.5">
      <c r="A173" s="211"/>
      <c r="B173" s="114"/>
      <c r="C173" s="114"/>
      <c r="D173" s="223"/>
      <c r="E173" s="193"/>
      <c r="F173" s="180"/>
      <c r="G173" s="180"/>
      <c r="H173" s="180"/>
      <c r="I173" s="180"/>
      <c r="J173" s="177"/>
      <c r="K173" s="170"/>
      <c r="L173" s="166"/>
      <c r="M173" s="32" t="b">
        <f>M168=N173</f>
        <v>0</v>
      </c>
      <c r="N173" s="33">
        <f>SUM(N168:N172)</f>
        <v>0</v>
      </c>
      <c r="O173" s="34" t="s">
        <v>113</v>
      </c>
      <c r="P173" s="35"/>
      <c r="Q173" s="36"/>
      <c r="R173" s="36"/>
      <c r="S173" s="36"/>
      <c r="T173" s="37">
        <f>SUM(T168:T172)</f>
        <v>0</v>
      </c>
      <c r="U173" s="38"/>
      <c r="V173" s="38"/>
      <c r="W173" s="38"/>
      <c r="X173" s="39"/>
      <c r="Y173" s="149"/>
      <c r="Z173" s="40"/>
      <c r="AA173" s="6"/>
      <c r="AB173" s="41"/>
      <c r="AC173" s="41"/>
      <c r="AD173" s="42"/>
      <c r="AE173" s="41"/>
      <c r="AF173" s="41"/>
      <c r="AG173" s="41"/>
      <c r="AH173" s="41"/>
      <c r="AI173" s="41"/>
      <c r="AJ173" s="41"/>
      <c r="AK173" s="41"/>
      <c r="AL173" s="41"/>
      <c r="AM173" s="41"/>
      <c r="AN173" s="41"/>
      <c r="AO173" s="43"/>
      <c r="AP173" s="28"/>
      <c r="AQ173" s="5"/>
    </row>
    <row r="174" spans="1:43" ht="14.45" customHeight="1">
      <c r="A174" s="209">
        <f>A168+1</f>
        <v>29</v>
      </c>
      <c r="B174" s="114" t="s">
        <v>165</v>
      </c>
      <c r="C174" s="114"/>
      <c r="D174" s="221">
        <f>+Noviembre!D174</f>
        <v>0</v>
      </c>
      <c r="E174" s="191"/>
      <c r="F174" s="178"/>
      <c r="G174" s="178"/>
      <c r="H174" s="178"/>
      <c r="I174" s="178"/>
      <c r="J174" s="175">
        <f>+F174+G174</f>
        <v>0</v>
      </c>
      <c r="K174" s="168">
        <f>+AO174</f>
        <v>0</v>
      </c>
      <c r="L174" s="164">
        <f>+J174+K174</f>
        <v>0</v>
      </c>
      <c r="M174" s="157">
        <f>+(D174+E174)-(L174)+H174-I174</f>
        <v>0</v>
      </c>
      <c r="N174" s="18"/>
      <c r="O174" s="19"/>
      <c r="P174" s="19"/>
      <c r="Q174" s="20"/>
      <c r="R174" s="21" t="str">
        <f ca="1">IF(Q174=0," ",IFERROR(IF(DATEDIF(TODAY(),Q174,"M")&lt;=5,"ROJO",IF(DATEDIF(TODAY(),Q174,"M")&gt;=12,"VERDE",IF(AND(DATEDIF(TODAY(),Q174,"M")&gt;=6,DATEDIF(TODAY(),Q174,"M")&lt;=11),"AMARILLO"))),S174))</f>
        <v xml:space="preserve"> </v>
      </c>
      <c r="S174" s="21" t="str">
        <f>IF(Q174=0," ",IF(Q174&lt;=$N$5,"VENCIDO","NO VENCIDO"))</f>
        <v xml:space="preserve"> </v>
      </c>
      <c r="T174" s="22"/>
      <c r="U174" s="23"/>
      <c r="V174" s="23"/>
      <c r="W174" s="24"/>
      <c r="X174" s="24"/>
      <c r="Y174" s="147">
        <f>+AT174</f>
        <v>0</v>
      </c>
      <c r="Z174" s="25"/>
      <c r="AA174" s="6"/>
      <c r="AB174" s="146"/>
      <c r="AC174" s="146"/>
      <c r="AD174" s="145">
        <f>+AB174+AC174</f>
        <v>0</v>
      </c>
      <c r="AE174" s="146"/>
      <c r="AF174" s="146"/>
      <c r="AG174" s="146"/>
      <c r="AH174" s="146"/>
      <c r="AI174" s="146"/>
      <c r="AJ174" s="146"/>
      <c r="AK174" s="146"/>
      <c r="AL174" s="146"/>
      <c r="AM174" s="146"/>
      <c r="AN174" s="146"/>
      <c r="AO174" s="123">
        <f>SUM(AD174:AN178)</f>
        <v>0</v>
      </c>
      <c r="AP174" s="28"/>
      <c r="AQ174" s="5"/>
    </row>
    <row r="175" spans="1:43" ht="14.45" customHeight="1">
      <c r="A175" s="210"/>
      <c r="B175" s="114"/>
      <c r="C175" s="114"/>
      <c r="D175" s="222"/>
      <c r="E175" s="192"/>
      <c r="F175" s="179"/>
      <c r="G175" s="179"/>
      <c r="H175" s="179"/>
      <c r="I175" s="179"/>
      <c r="J175" s="176"/>
      <c r="K175" s="169"/>
      <c r="L175" s="165"/>
      <c r="M175" s="158"/>
      <c r="N175" s="18"/>
      <c r="O175" s="19"/>
      <c r="P175" s="19"/>
      <c r="Q175" s="20"/>
      <c r="R175" s="21" t="str">
        <f ca="1">IF(Q175=0," ",IFERROR(IF(DATEDIF(TODAY(),Q175,"M")&lt;=5,"ROJO",IF(DATEDIF(TODAY(),Q175,"M")&gt;=12,"VERDE",IF(AND(DATEDIF(TODAY(),Q175,"M")&gt;=6,DATEDIF(TODAY(),Q175,"M")&lt;=11),"AMARILLO"))),S175))</f>
        <v xml:space="preserve"> </v>
      </c>
      <c r="S175" s="29" t="str">
        <f>IF(Q175=0," ",IF(Q175&lt;=$N$5,"VENCIDO","NO VENCIDO"))</f>
        <v xml:space="preserve"> </v>
      </c>
      <c r="T175" s="22"/>
      <c r="U175" s="23"/>
      <c r="V175" s="23"/>
      <c r="W175" s="24"/>
      <c r="X175" s="24"/>
      <c r="Y175" s="148"/>
      <c r="Z175" s="25"/>
      <c r="AA175" s="6"/>
      <c r="AB175" s="146"/>
      <c r="AC175" s="146"/>
      <c r="AD175" s="145"/>
      <c r="AE175" s="146"/>
      <c r="AF175" s="146"/>
      <c r="AG175" s="146"/>
      <c r="AH175" s="146"/>
      <c r="AI175" s="146"/>
      <c r="AJ175" s="146"/>
      <c r="AK175" s="146"/>
      <c r="AL175" s="146"/>
      <c r="AM175" s="146"/>
      <c r="AN175" s="146"/>
      <c r="AO175" s="124"/>
      <c r="AP175" s="28"/>
      <c r="AQ175" s="5"/>
    </row>
    <row r="176" spans="1:43" ht="14.45" customHeight="1">
      <c r="A176" s="210"/>
      <c r="B176" s="114"/>
      <c r="C176" s="114"/>
      <c r="D176" s="222"/>
      <c r="E176" s="192"/>
      <c r="F176" s="179"/>
      <c r="G176" s="179"/>
      <c r="H176" s="179"/>
      <c r="I176" s="179"/>
      <c r="J176" s="176"/>
      <c r="K176" s="169"/>
      <c r="L176" s="165"/>
      <c r="M176" s="158"/>
      <c r="N176" s="18"/>
      <c r="O176" s="19"/>
      <c r="P176" s="19"/>
      <c r="Q176" s="20"/>
      <c r="R176" s="21" t="str">
        <f ca="1">IF(Q176=0," ",IFERROR(IF(DATEDIF(TODAY(),Q176,"M")&lt;=5,"ROJO",IF(DATEDIF(TODAY(),Q176,"M")&gt;=12,"VERDE",IF(AND(DATEDIF(TODAY(),Q176,"M")&gt;=6,DATEDIF(TODAY(),Q176,"M")&lt;=11),"AMARILLO"))),S176))</f>
        <v xml:space="preserve"> </v>
      </c>
      <c r="S176" s="29" t="str">
        <f>IF(Q176=0," ",IF(Q176&lt;=$N$5,"VENCIDO","NO VENCIDO"))</f>
        <v xml:space="preserve"> </v>
      </c>
      <c r="T176" s="22"/>
      <c r="U176" s="23"/>
      <c r="V176" s="23"/>
      <c r="W176" s="24"/>
      <c r="X176" s="24"/>
      <c r="Y176" s="148"/>
      <c r="Z176" s="25"/>
      <c r="AA176" s="6"/>
      <c r="AB176" s="146"/>
      <c r="AC176" s="146"/>
      <c r="AD176" s="145"/>
      <c r="AE176" s="146"/>
      <c r="AF176" s="146"/>
      <c r="AG176" s="146"/>
      <c r="AH176" s="146"/>
      <c r="AI176" s="146"/>
      <c r="AJ176" s="146"/>
      <c r="AK176" s="146"/>
      <c r="AL176" s="146"/>
      <c r="AM176" s="146"/>
      <c r="AN176" s="146"/>
      <c r="AO176" s="124"/>
      <c r="AP176" s="28"/>
      <c r="AQ176" s="5"/>
    </row>
    <row r="177" spans="1:43" ht="14.45" customHeight="1">
      <c r="A177" s="210"/>
      <c r="B177" s="114"/>
      <c r="C177" s="114"/>
      <c r="D177" s="222"/>
      <c r="E177" s="192"/>
      <c r="F177" s="179"/>
      <c r="G177" s="179"/>
      <c r="H177" s="179"/>
      <c r="I177" s="179"/>
      <c r="J177" s="176"/>
      <c r="K177" s="169"/>
      <c r="L177" s="165"/>
      <c r="M177" s="158"/>
      <c r="N177" s="18"/>
      <c r="O177" s="19"/>
      <c r="P177" s="19"/>
      <c r="Q177" s="20"/>
      <c r="R177" s="21" t="str">
        <f ca="1">IF(Q177=0," ",IFERROR(IF(DATEDIF(TODAY(),Q177,"M")&lt;=5,"ROJO",IF(DATEDIF(TODAY(),Q177,"M")&gt;=12,"VERDE",IF(AND(DATEDIF(TODAY(),Q177,"M")&gt;=6,DATEDIF(TODAY(),Q177,"M")&lt;=11),"AMARILLO"))),S177))</f>
        <v xml:space="preserve"> </v>
      </c>
      <c r="S177" s="29" t="str">
        <f>IF(Q177=0," ",IF(Q177&lt;=$N$5,"VENCIDO","NO VENCIDO"))</f>
        <v xml:space="preserve"> </v>
      </c>
      <c r="T177" s="22"/>
      <c r="U177" s="23"/>
      <c r="V177" s="23"/>
      <c r="W177" s="24"/>
      <c r="X177" s="24"/>
      <c r="Y177" s="148"/>
      <c r="Z177" s="25"/>
      <c r="AA177" s="6"/>
      <c r="AB177" s="146"/>
      <c r="AC177" s="146"/>
      <c r="AD177" s="145"/>
      <c r="AE177" s="146"/>
      <c r="AF177" s="146"/>
      <c r="AG177" s="146"/>
      <c r="AH177" s="146"/>
      <c r="AI177" s="146"/>
      <c r="AJ177" s="146"/>
      <c r="AK177" s="146"/>
      <c r="AL177" s="146"/>
      <c r="AM177" s="146"/>
      <c r="AN177" s="146"/>
      <c r="AO177" s="124"/>
      <c r="AP177" s="28"/>
      <c r="AQ177" s="5"/>
    </row>
    <row r="178" spans="1:43" ht="14.45" customHeight="1">
      <c r="A178" s="210"/>
      <c r="B178" s="114"/>
      <c r="C178" s="114"/>
      <c r="D178" s="222"/>
      <c r="E178" s="192"/>
      <c r="F178" s="179"/>
      <c r="G178" s="179"/>
      <c r="H178" s="179"/>
      <c r="I178" s="179"/>
      <c r="J178" s="176"/>
      <c r="K178" s="169"/>
      <c r="L178" s="165"/>
      <c r="M178" s="159"/>
      <c r="N178" s="18"/>
      <c r="O178" s="19"/>
      <c r="P178" s="19"/>
      <c r="Q178" s="20"/>
      <c r="R178" s="21" t="str">
        <f ca="1">IF(Q178=0," ",IFERROR(IF(DATEDIF(TODAY(),Q178,"M")&lt;=5,"ROJO",IF(DATEDIF(TODAY(),Q178,"M")&gt;=12,"VERDE",IF(AND(DATEDIF(TODAY(),Q178,"M")&gt;=6,DATEDIF(TODAY(),Q178,"M")&lt;=11),"AMARILLO"))),S178))</f>
        <v xml:space="preserve"> </v>
      </c>
      <c r="S178" s="29" t="str">
        <f>IF(Q178=0," ",IF(Q178&lt;=$N$5,"VENCIDO","NO VENCIDO"))</f>
        <v xml:space="preserve"> </v>
      </c>
      <c r="T178" s="22"/>
      <c r="U178" s="23"/>
      <c r="V178" s="23"/>
      <c r="W178" s="24"/>
      <c r="X178" s="24"/>
      <c r="Y178" s="148"/>
      <c r="Z178" s="25"/>
      <c r="AA178" s="6"/>
      <c r="AB178" s="146"/>
      <c r="AC178" s="146"/>
      <c r="AD178" s="145"/>
      <c r="AE178" s="146"/>
      <c r="AF178" s="146"/>
      <c r="AG178" s="146"/>
      <c r="AH178" s="146"/>
      <c r="AI178" s="146"/>
      <c r="AJ178" s="146"/>
      <c r="AK178" s="146"/>
      <c r="AL178" s="146"/>
      <c r="AM178" s="146"/>
      <c r="AN178" s="146"/>
      <c r="AO178" s="125"/>
      <c r="AP178" s="28"/>
      <c r="AQ178" s="5"/>
    </row>
    <row r="179" spans="1:43" ht="16.5">
      <c r="A179" s="211"/>
      <c r="B179" s="114"/>
      <c r="C179" s="114"/>
      <c r="D179" s="223"/>
      <c r="E179" s="193"/>
      <c r="F179" s="180"/>
      <c r="G179" s="180"/>
      <c r="H179" s="180"/>
      <c r="I179" s="180"/>
      <c r="J179" s="177"/>
      <c r="K179" s="170"/>
      <c r="L179" s="166"/>
      <c r="M179" s="32" t="b">
        <f>M174=N179</f>
        <v>1</v>
      </c>
      <c r="N179" s="33">
        <f>SUM(N174:N178)</f>
        <v>0</v>
      </c>
      <c r="O179" s="34" t="s">
        <v>113</v>
      </c>
      <c r="P179" s="35"/>
      <c r="Q179" s="36"/>
      <c r="R179" s="36"/>
      <c r="S179" s="36"/>
      <c r="T179" s="37">
        <f>SUM(T174:T178)</f>
        <v>0</v>
      </c>
      <c r="U179" s="38"/>
      <c r="V179" s="38"/>
      <c r="W179" s="38"/>
      <c r="X179" s="39"/>
      <c r="Y179" s="149"/>
      <c r="Z179" s="40"/>
      <c r="AA179" s="6"/>
      <c r="AB179" s="41"/>
      <c r="AC179" s="41"/>
      <c r="AD179" s="42"/>
      <c r="AE179" s="41"/>
      <c r="AF179" s="41"/>
      <c r="AG179" s="41"/>
      <c r="AH179" s="41"/>
      <c r="AI179" s="41"/>
      <c r="AJ179" s="41"/>
      <c r="AK179" s="41"/>
      <c r="AL179" s="41"/>
      <c r="AM179" s="41"/>
      <c r="AN179" s="41"/>
      <c r="AO179" s="43"/>
      <c r="AP179" s="28"/>
      <c r="AQ179" s="5"/>
    </row>
    <row r="180" spans="1:43" ht="14.45" customHeight="1">
      <c r="A180" s="209">
        <f>A174+1</f>
        <v>30</v>
      </c>
      <c r="B180" s="114" t="s">
        <v>166</v>
      </c>
      <c r="C180" s="114"/>
      <c r="D180" s="221">
        <f>+Noviembre!D180</f>
        <v>6</v>
      </c>
      <c r="E180" s="191"/>
      <c r="F180" s="178"/>
      <c r="G180" s="178"/>
      <c r="H180" s="178"/>
      <c r="I180" s="178"/>
      <c r="J180" s="175">
        <f>+F180+G180</f>
        <v>0</v>
      </c>
      <c r="K180" s="168">
        <f>+AO180</f>
        <v>0</v>
      </c>
      <c r="L180" s="164">
        <f>+J180+K180</f>
        <v>0</v>
      </c>
      <c r="M180" s="157">
        <f>+(D180+E180)-(L180)+H180-I180</f>
        <v>6</v>
      </c>
      <c r="N180" s="18"/>
      <c r="O180" s="19"/>
      <c r="P180" s="19"/>
      <c r="Q180" s="20"/>
      <c r="R180" s="21" t="str">
        <f ca="1">IF(Q180=0," ",IFERROR(IF(DATEDIF(TODAY(),Q180,"M")&lt;=5,"ROJO",IF(DATEDIF(TODAY(),Q180,"M")&gt;=12,"VERDE",IF(AND(DATEDIF(TODAY(),Q180,"M")&gt;=6,DATEDIF(TODAY(),Q180,"M")&lt;=11),"AMARILLO"))),S180))</f>
        <v xml:space="preserve"> </v>
      </c>
      <c r="S180" s="21" t="str">
        <f>IF(Q180=0," ",IF(Q180&lt;=$N$5,"VENCIDO","NO VENCIDO"))</f>
        <v xml:space="preserve"> </v>
      </c>
      <c r="T180" s="22"/>
      <c r="U180" s="23"/>
      <c r="V180" s="23"/>
      <c r="W180" s="24"/>
      <c r="X180" s="24"/>
      <c r="Y180" s="147">
        <f>+AT180</f>
        <v>0</v>
      </c>
      <c r="Z180" s="25"/>
      <c r="AA180" s="6"/>
      <c r="AB180" s="146"/>
      <c r="AC180" s="146"/>
      <c r="AD180" s="145">
        <f>+AB180+AC180</f>
        <v>0</v>
      </c>
      <c r="AE180" s="146"/>
      <c r="AF180" s="146"/>
      <c r="AG180" s="146"/>
      <c r="AH180" s="146"/>
      <c r="AI180" s="146"/>
      <c r="AJ180" s="146"/>
      <c r="AK180" s="146"/>
      <c r="AL180" s="146"/>
      <c r="AM180" s="146"/>
      <c r="AN180" s="146"/>
      <c r="AO180" s="123">
        <f>SUM(AD180:AN184)</f>
        <v>0</v>
      </c>
      <c r="AP180" s="28"/>
      <c r="AQ180" s="5"/>
    </row>
    <row r="181" spans="1:43" ht="14.45" customHeight="1">
      <c r="A181" s="210"/>
      <c r="B181" s="114"/>
      <c r="C181" s="114"/>
      <c r="D181" s="222"/>
      <c r="E181" s="192"/>
      <c r="F181" s="179"/>
      <c r="G181" s="179"/>
      <c r="H181" s="179"/>
      <c r="I181" s="179"/>
      <c r="J181" s="176"/>
      <c r="K181" s="169"/>
      <c r="L181" s="165"/>
      <c r="M181" s="158"/>
      <c r="N181" s="18"/>
      <c r="O181" s="19"/>
      <c r="P181" s="19"/>
      <c r="Q181" s="20"/>
      <c r="R181" s="21" t="str">
        <f ca="1">IF(Q181=0," ",IFERROR(IF(DATEDIF(TODAY(),Q181,"M")&lt;=5,"ROJO",IF(DATEDIF(TODAY(),Q181,"M")&gt;=12,"VERDE",IF(AND(DATEDIF(TODAY(),Q181,"M")&gt;=6,DATEDIF(TODAY(),Q181,"M")&lt;=11),"AMARILLO"))),S181))</f>
        <v xml:space="preserve"> </v>
      </c>
      <c r="S181" s="29" t="str">
        <f>IF(Q181=0," ",IF(Q181&lt;=$N$5,"VENCIDO","NO VENCIDO"))</f>
        <v xml:space="preserve"> </v>
      </c>
      <c r="T181" s="22"/>
      <c r="U181" s="23"/>
      <c r="V181" s="23"/>
      <c r="W181" s="24"/>
      <c r="X181" s="24"/>
      <c r="Y181" s="148"/>
      <c r="Z181" s="25"/>
      <c r="AA181" s="6"/>
      <c r="AB181" s="146"/>
      <c r="AC181" s="146"/>
      <c r="AD181" s="145"/>
      <c r="AE181" s="146"/>
      <c r="AF181" s="146"/>
      <c r="AG181" s="146"/>
      <c r="AH181" s="146"/>
      <c r="AI181" s="146"/>
      <c r="AJ181" s="146"/>
      <c r="AK181" s="146"/>
      <c r="AL181" s="146"/>
      <c r="AM181" s="146"/>
      <c r="AN181" s="146"/>
      <c r="AO181" s="124"/>
      <c r="AP181" s="28"/>
      <c r="AQ181" s="5"/>
    </row>
    <row r="182" spans="1:43" ht="14.45" customHeight="1">
      <c r="A182" s="210"/>
      <c r="B182" s="114"/>
      <c r="C182" s="114"/>
      <c r="D182" s="222"/>
      <c r="E182" s="192"/>
      <c r="F182" s="179"/>
      <c r="G182" s="179"/>
      <c r="H182" s="179"/>
      <c r="I182" s="179"/>
      <c r="J182" s="176"/>
      <c r="K182" s="169"/>
      <c r="L182" s="165"/>
      <c r="M182" s="158"/>
      <c r="N182" s="18"/>
      <c r="O182" s="19"/>
      <c r="P182" s="19"/>
      <c r="Q182" s="20"/>
      <c r="R182" s="21" t="str">
        <f ca="1">IF(Q182=0," ",IFERROR(IF(DATEDIF(TODAY(),Q182,"M")&lt;=5,"ROJO",IF(DATEDIF(TODAY(),Q182,"M")&gt;=12,"VERDE",IF(AND(DATEDIF(TODAY(),Q182,"M")&gt;=6,DATEDIF(TODAY(),Q182,"M")&lt;=11),"AMARILLO"))),S182))</f>
        <v xml:space="preserve"> </v>
      </c>
      <c r="S182" s="29" t="str">
        <f>IF(Q182=0," ",IF(Q182&lt;=$N$5,"VENCIDO","NO VENCIDO"))</f>
        <v xml:space="preserve"> </v>
      </c>
      <c r="T182" s="22"/>
      <c r="U182" s="23"/>
      <c r="V182" s="23"/>
      <c r="W182" s="24"/>
      <c r="X182" s="24"/>
      <c r="Y182" s="148"/>
      <c r="Z182" s="25"/>
      <c r="AA182" s="6"/>
      <c r="AB182" s="146"/>
      <c r="AC182" s="146"/>
      <c r="AD182" s="145"/>
      <c r="AE182" s="146"/>
      <c r="AF182" s="146"/>
      <c r="AG182" s="146"/>
      <c r="AH182" s="146"/>
      <c r="AI182" s="146"/>
      <c r="AJ182" s="146"/>
      <c r="AK182" s="146"/>
      <c r="AL182" s="146"/>
      <c r="AM182" s="146"/>
      <c r="AN182" s="146"/>
      <c r="AO182" s="124"/>
      <c r="AP182" s="28"/>
      <c r="AQ182" s="5"/>
    </row>
    <row r="183" spans="1:43" ht="14.45" customHeight="1">
      <c r="A183" s="210"/>
      <c r="B183" s="114"/>
      <c r="C183" s="114"/>
      <c r="D183" s="222"/>
      <c r="E183" s="192"/>
      <c r="F183" s="179"/>
      <c r="G183" s="179"/>
      <c r="H183" s="179"/>
      <c r="I183" s="179"/>
      <c r="J183" s="176"/>
      <c r="K183" s="169"/>
      <c r="L183" s="165"/>
      <c r="M183" s="158"/>
      <c r="N183" s="18"/>
      <c r="O183" s="19"/>
      <c r="P183" s="19"/>
      <c r="Q183" s="20"/>
      <c r="R183" s="21" t="str">
        <f ca="1">IF(Q183=0," ",IFERROR(IF(DATEDIF(TODAY(),Q183,"M")&lt;=5,"ROJO",IF(DATEDIF(TODAY(),Q183,"M")&gt;=12,"VERDE",IF(AND(DATEDIF(TODAY(),Q183,"M")&gt;=6,DATEDIF(TODAY(),Q183,"M")&lt;=11),"AMARILLO"))),S183))</f>
        <v xml:space="preserve"> </v>
      </c>
      <c r="S183" s="29" t="str">
        <f>IF(Q183=0," ",IF(Q183&lt;=$N$5,"VENCIDO","NO VENCIDO"))</f>
        <v xml:space="preserve"> </v>
      </c>
      <c r="T183" s="22"/>
      <c r="U183" s="23"/>
      <c r="V183" s="23"/>
      <c r="W183" s="24"/>
      <c r="X183" s="24"/>
      <c r="Y183" s="148"/>
      <c r="Z183" s="25"/>
      <c r="AA183" s="6"/>
      <c r="AB183" s="146"/>
      <c r="AC183" s="146"/>
      <c r="AD183" s="145"/>
      <c r="AE183" s="146"/>
      <c r="AF183" s="146"/>
      <c r="AG183" s="146"/>
      <c r="AH183" s="146"/>
      <c r="AI183" s="146"/>
      <c r="AJ183" s="146"/>
      <c r="AK183" s="146"/>
      <c r="AL183" s="146"/>
      <c r="AM183" s="146"/>
      <c r="AN183" s="146"/>
      <c r="AO183" s="124"/>
      <c r="AP183" s="28"/>
      <c r="AQ183" s="5"/>
    </row>
    <row r="184" spans="1:43" ht="14.45" customHeight="1">
      <c r="A184" s="210"/>
      <c r="B184" s="114"/>
      <c r="C184" s="114"/>
      <c r="D184" s="222"/>
      <c r="E184" s="192"/>
      <c r="F184" s="179"/>
      <c r="G184" s="179"/>
      <c r="H184" s="179"/>
      <c r="I184" s="179"/>
      <c r="J184" s="176"/>
      <c r="K184" s="169"/>
      <c r="L184" s="165"/>
      <c r="M184" s="159"/>
      <c r="N184" s="18"/>
      <c r="O184" s="19"/>
      <c r="P184" s="19"/>
      <c r="Q184" s="20"/>
      <c r="R184" s="21" t="str">
        <f ca="1">IF(Q184=0," ",IFERROR(IF(DATEDIF(TODAY(),Q184,"M")&lt;=5,"ROJO",IF(DATEDIF(TODAY(),Q184,"M")&gt;=12,"VERDE",IF(AND(DATEDIF(TODAY(),Q184,"M")&gt;=6,DATEDIF(TODAY(),Q184,"M")&lt;=11),"AMARILLO"))),S184))</f>
        <v xml:space="preserve"> </v>
      </c>
      <c r="S184" s="29" t="str">
        <f>IF(Q184=0," ",IF(Q184&lt;=$N$5,"VENCIDO","NO VENCIDO"))</f>
        <v xml:space="preserve"> </v>
      </c>
      <c r="T184" s="22"/>
      <c r="U184" s="23"/>
      <c r="V184" s="23"/>
      <c r="W184" s="24"/>
      <c r="X184" s="24"/>
      <c r="Y184" s="148"/>
      <c r="Z184" s="25"/>
      <c r="AA184" s="6"/>
      <c r="AB184" s="146"/>
      <c r="AC184" s="146"/>
      <c r="AD184" s="145"/>
      <c r="AE184" s="146"/>
      <c r="AF184" s="146"/>
      <c r="AG184" s="146"/>
      <c r="AH184" s="146"/>
      <c r="AI184" s="146"/>
      <c r="AJ184" s="146"/>
      <c r="AK184" s="146"/>
      <c r="AL184" s="146"/>
      <c r="AM184" s="146"/>
      <c r="AN184" s="146"/>
      <c r="AO184" s="125"/>
      <c r="AP184" s="28"/>
      <c r="AQ184" s="5"/>
    </row>
    <row r="185" spans="1:43" ht="16.5">
      <c r="A185" s="211"/>
      <c r="B185" s="114"/>
      <c r="C185" s="114"/>
      <c r="D185" s="223"/>
      <c r="E185" s="193"/>
      <c r="F185" s="180"/>
      <c r="G185" s="180"/>
      <c r="H185" s="180"/>
      <c r="I185" s="180"/>
      <c r="J185" s="177"/>
      <c r="K185" s="170"/>
      <c r="L185" s="166"/>
      <c r="M185" s="32" t="b">
        <f>M180=N185</f>
        <v>0</v>
      </c>
      <c r="N185" s="33">
        <f>SUM(N180:N184)</f>
        <v>0</v>
      </c>
      <c r="O185" s="34" t="s">
        <v>113</v>
      </c>
      <c r="P185" s="35"/>
      <c r="Q185" s="36"/>
      <c r="R185" s="36"/>
      <c r="S185" s="36"/>
      <c r="T185" s="37">
        <f>SUM(T180:T184)</f>
        <v>0</v>
      </c>
      <c r="U185" s="38"/>
      <c r="V185" s="38"/>
      <c r="W185" s="38"/>
      <c r="X185" s="39"/>
      <c r="Y185" s="149"/>
      <c r="Z185" s="40"/>
      <c r="AA185" s="6"/>
      <c r="AB185" s="41"/>
      <c r="AC185" s="41"/>
      <c r="AD185" s="42"/>
      <c r="AE185" s="41"/>
      <c r="AF185" s="41"/>
      <c r="AG185" s="41"/>
      <c r="AH185" s="41"/>
      <c r="AI185" s="41"/>
      <c r="AJ185" s="41"/>
      <c r="AK185" s="41"/>
      <c r="AL185" s="41"/>
      <c r="AM185" s="41"/>
      <c r="AN185" s="41"/>
      <c r="AO185" s="43"/>
      <c r="AP185" s="28"/>
      <c r="AQ185" s="5"/>
    </row>
    <row r="186" spans="1:43" ht="14.45" customHeight="1">
      <c r="A186" s="209">
        <f>A180+1</f>
        <v>31</v>
      </c>
      <c r="B186" s="114" t="s">
        <v>168</v>
      </c>
      <c r="C186" s="114"/>
      <c r="D186" s="221">
        <f>+Noviembre!D186</f>
        <v>8</v>
      </c>
      <c r="E186" s="191"/>
      <c r="F186" s="178"/>
      <c r="G186" s="178"/>
      <c r="H186" s="178"/>
      <c r="I186" s="178"/>
      <c r="J186" s="175">
        <f>+F186+G186</f>
        <v>0</v>
      </c>
      <c r="K186" s="168">
        <f>+AO186</f>
        <v>0</v>
      </c>
      <c r="L186" s="164">
        <f>+J186+K186</f>
        <v>0</v>
      </c>
      <c r="M186" s="157">
        <f>+(D186+E186)-(L186)+H186-I186</f>
        <v>8</v>
      </c>
      <c r="N186" s="18"/>
      <c r="O186" s="19"/>
      <c r="P186" s="19"/>
      <c r="Q186" s="20"/>
      <c r="R186" s="21" t="str">
        <f ca="1">IF(Q186=0," ",IFERROR(IF(DATEDIF(TODAY(),Q186,"M")&lt;=5,"ROJO",IF(DATEDIF(TODAY(),Q186,"M")&gt;=12,"VERDE",IF(AND(DATEDIF(TODAY(),Q186,"M")&gt;=6,DATEDIF(TODAY(),Q186,"M")&lt;=11),"AMARILLO"))),S186))</f>
        <v xml:space="preserve"> </v>
      </c>
      <c r="S186" s="21" t="str">
        <f>IF(Q186=0," ",IF(Q186&lt;=$N$5,"VENCIDO","NO VENCIDO"))</f>
        <v xml:space="preserve"> </v>
      </c>
      <c r="T186" s="22"/>
      <c r="U186" s="23"/>
      <c r="V186" s="23"/>
      <c r="W186" s="24"/>
      <c r="X186" s="24"/>
      <c r="Y186" s="147">
        <f>+AT186</f>
        <v>0</v>
      </c>
      <c r="Z186" s="25"/>
      <c r="AA186" s="6"/>
      <c r="AB186" s="146"/>
      <c r="AC186" s="146"/>
      <c r="AD186" s="145">
        <f>+AB186+AC186</f>
        <v>0</v>
      </c>
      <c r="AE186" s="146"/>
      <c r="AF186" s="146"/>
      <c r="AG186" s="146"/>
      <c r="AH186" s="146"/>
      <c r="AI186" s="146"/>
      <c r="AJ186" s="146"/>
      <c r="AK186" s="146"/>
      <c r="AL186" s="146"/>
      <c r="AM186" s="146"/>
      <c r="AN186" s="146"/>
      <c r="AO186" s="123">
        <f>SUM(AD186:AN190)</f>
        <v>0</v>
      </c>
      <c r="AP186" s="28"/>
      <c r="AQ186" s="5"/>
    </row>
    <row r="187" spans="1:43" ht="14.45" customHeight="1">
      <c r="A187" s="210"/>
      <c r="B187" s="114"/>
      <c r="C187" s="114"/>
      <c r="D187" s="222"/>
      <c r="E187" s="192"/>
      <c r="F187" s="179"/>
      <c r="G187" s="179"/>
      <c r="H187" s="179"/>
      <c r="I187" s="179"/>
      <c r="J187" s="176"/>
      <c r="K187" s="169"/>
      <c r="L187" s="165"/>
      <c r="M187" s="158"/>
      <c r="N187" s="18"/>
      <c r="O187" s="19"/>
      <c r="P187" s="19"/>
      <c r="Q187" s="20"/>
      <c r="R187" s="21" t="str">
        <f ca="1">IF(Q187=0," ",IFERROR(IF(DATEDIF(TODAY(),Q187,"M")&lt;=5,"ROJO",IF(DATEDIF(TODAY(),Q187,"M")&gt;=12,"VERDE",IF(AND(DATEDIF(TODAY(),Q187,"M")&gt;=6,DATEDIF(TODAY(),Q187,"M")&lt;=11),"AMARILLO"))),S187))</f>
        <v xml:space="preserve"> </v>
      </c>
      <c r="S187" s="29" t="str">
        <f>IF(Q187=0," ",IF(Q187&lt;=$N$5,"VENCIDO","NO VENCIDO"))</f>
        <v xml:space="preserve"> </v>
      </c>
      <c r="T187" s="22"/>
      <c r="U187" s="23"/>
      <c r="V187" s="23"/>
      <c r="W187" s="24"/>
      <c r="X187" s="24"/>
      <c r="Y187" s="148"/>
      <c r="Z187" s="25"/>
      <c r="AA187" s="6"/>
      <c r="AB187" s="146"/>
      <c r="AC187" s="146"/>
      <c r="AD187" s="145"/>
      <c r="AE187" s="146"/>
      <c r="AF187" s="146"/>
      <c r="AG187" s="146"/>
      <c r="AH187" s="146"/>
      <c r="AI187" s="146"/>
      <c r="AJ187" s="146"/>
      <c r="AK187" s="146"/>
      <c r="AL187" s="146"/>
      <c r="AM187" s="146"/>
      <c r="AN187" s="146"/>
      <c r="AO187" s="124"/>
      <c r="AP187" s="28"/>
      <c r="AQ187" s="5"/>
    </row>
    <row r="188" spans="1:43" ht="14.45" customHeight="1">
      <c r="A188" s="210"/>
      <c r="B188" s="114"/>
      <c r="C188" s="114"/>
      <c r="D188" s="222"/>
      <c r="E188" s="192"/>
      <c r="F188" s="179"/>
      <c r="G188" s="179"/>
      <c r="H188" s="179"/>
      <c r="I188" s="179"/>
      <c r="J188" s="176"/>
      <c r="K188" s="169"/>
      <c r="L188" s="165"/>
      <c r="M188" s="158"/>
      <c r="N188" s="18"/>
      <c r="O188" s="19"/>
      <c r="P188" s="19"/>
      <c r="Q188" s="20"/>
      <c r="R188" s="21" t="str">
        <f ca="1">IF(Q188=0," ",IFERROR(IF(DATEDIF(TODAY(),Q188,"M")&lt;=5,"ROJO",IF(DATEDIF(TODAY(),Q188,"M")&gt;=12,"VERDE",IF(AND(DATEDIF(TODAY(),Q188,"M")&gt;=6,DATEDIF(TODAY(),Q188,"M")&lt;=11),"AMARILLO"))),S188))</f>
        <v xml:space="preserve"> </v>
      </c>
      <c r="S188" s="29" t="str">
        <f>IF(Q188=0," ",IF(Q188&lt;=$N$5,"VENCIDO","NO VENCIDO"))</f>
        <v xml:space="preserve"> </v>
      </c>
      <c r="T188" s="22"/>
      <c r="U188" s="23"/>
      <c r="V188" s="23"/>
      <c r="W188" s="24"/>
      <c r="X188" s="24"/>
      <c r="Y188" s="148"/>
      <c r="Z188" s="25"/>
      <c r="AA188" s="6"/>
      <c r="AB188" s="146"/>
      <c r="AC188" s="146"/>
      <c r="AD188" s="145"/>
      <c r="AE188" s="146"/>
      <c r="AF188" s="146"/>
      <c r="AG188" s="146"/>
      <c r="AH188" s="146"/>
      <c r="AI188" s="146"/>
      <c r="AJ188" s="146"/>
      <c r="AK188" s="146"/>
      <c r="AL188" s="146"/>
      <c r="AM188" s="146"/>
      <c r="AN188" s="146"/>
      <c r="AO188" s="124"/>
      <c r="AP188" s="28"/>
      <c r="AQ188" s="5"/>
    </row>
    <row r="189" spans="1:43" ht="14.45" customHeight="1">
      <c r="A189" s="210"/>
      <c r="B189" s="114"/>
      <c r="C189" s="114"/>
      <c r="D189" s="222"/>
      <c r="E189" s="192"/>
      <c r="F189" s="179"/>
      <c r="G189" s="179"/>
      <c r="H189" s="179"/>
      <c r="I189" s="179"/>
      <c r="J189" s="176"/>
      <c r="K189" s="169"/>
      <c r="L189" s="165"/>
      <c r="M189" s="158"/>
      <c r="N189" s="18"/>
      <c r="O189" s="19"/>
      <c r="P189" s="19"/>
      <c r="Q189" s="20"/>
      <c r="R189" s="21" t="str">
        <f ca="1">IF(Q189=0," ",IFERROR(IF(DATEDIF(TODAY(),Q189,"M")&lt;=5,"ROJO",IF(DATEDIF(TODAY(),Q189,"M")&gt;=12,"VERDE",IF(AND(DATEDIF(TODAY(),Q189,"M")&gt;=6,DATEDIF(TODAY(),Q189,"M")&lt;=11),"AMARILLO"))),S189))</f>
        <v xml:space="preserve"> </v>
      </c>
      <c r="S189" s="29" t="str">
        <f>IF(Q189=0," ",IF(Q189&lt;=$N$5,"VENCIDO","NO VENCIDO"))</f>
        <v xml:space="preserve"> </v>
      </c>
      <c r="T189" s="22"/>
      <c r="U189" s="23"/>
      <c r="V189" s="23"/>
      <c r="W189" s="24"/>
      <c r="X189" s="24"/>
      <c r="Y189" s="148"/>
      <c r="Z189" s="25"/>
      <c r="AA189" s="6"/>
      <c r="AB189" s="146"/>
      <c r="AC189" s="146"/>
      <c r="AD189" s="145"/>
      <c r="AE189" s="146"/>
      <c r="AF189" s="146"/>
      <c r="AG189" s="146"/>
      <c r="AH189" s="146"/>
      <c r="AI189" s="146"/>
      <c r="AJ189" s="146"/>
      <c r="AK189" s="146"/>
      <c r="AL189" s="146"/>
      <c r="AM189" s="146"/>
      <c r="AN189" s="146"/>
      <c r="AO189" s="124"/>
      <c r="AP189" s="28"/>
      <c r="AQ189" s="5"/>
    </row>
    <row r="190" spans="1:43" ht="14.45" customHeight="1">
      <c r="A190" s="210"/>
      <c r="B190" s="114"/>
      <c r="C190" s="114"/>
      <c r="D190" s="222"/>
      <c r="E190" s="192"/>
      <c r="F190" s="179"/>
      <c r="G190" s="179"/>
      <c r="H190" s="179"/>
      <c r="I190" s="179"/>
      <c r="J190" s="176"/>
      <c r="K190" s="169"/>
      <c r="L190" s="165"/>
      <c r="M190" s="159"/>
      <c r="N190" s="18"/>
      <c r="O190" s="19"/>
      <c r="P190" s="19"/>
      <c r="Q190" s="20"/>
      <c r="R190" s="21" t="str">
        <f ca="1">IF(Q190=0," ",IFERROR(IF(DATEDIF(TODAY(),Q190,"M")&lt;=5,"ROJO",IF(DATEDIF(TODAY(),Q190,"M")&gt;=12,"VERDE",IF(AND(DATEDIF(TODAY(),Q190,"M")&gt;=6,DATEDIF(TODAY(),Q190,"M")&lt;=11),"AMARILLO"))),S190))</f>
        <v xml:space="preserve"> </v>
      </c>
      <c r="S190" s="29" t="str">
        <f>IF(Q190=0," ",IF(Q190&lt;=$N$5,"VENCIDO","NO VENCIDO"))</f>
        <v xml:space="preserve"> </v>
      </c>
      <c r="T190" s="22"/>
      <c r="U190" s="23"/>
      <c r="V190" s="23"/>
      <c r="W190" s="24"/>
      <c r="X190" s="24"/>
      <c r="Y190" s="148"/>
      <c r="Z190" s="25"/>
      <c r="AA190" s="6"/>
      <c r="AB190" s="146"/>
      <c r="AC190" s="146"/>
      <c r="AD190" s="145"/>
      <c r="AE190" s="146"/>
      <c r="AF190" s="146"/>
      <c r="AG190" s="146"/>
      <c r="AH190" s="146"/>
      <c r="AI190" s="146"/>
      <c r="AJ190" s="146"/>
      <c r="AK190" s="146"/>
      <c r="AL190" s="146"/>
      <c r="AM190" s="146"/>
      <c r="AN190" s="146"/>
      <c r="AO190" s="125"/>
      <c r="AP190" s="28"/>
      <c r="AQ190" s="5"/>
    </row>
    <row r="191" spans="1:43" ht="16.5">
      <c r="A191" s="211"/>
      <c r="B191" s="114"/>
      <c r="C191" s="114"/>
      <c r="D191" s="223"/>
      <c r="E191" s="193"/>
      <c r="F191" s="180"/>
      <c r="G191" s="180"/>
      <c r="H191" s="180"/>
      <c r="I191" s="180"/>
      <c r="J191" s="177"/>
      <c r="K191" s="170"/>
      <c r="L191" s="166"/>
      <c r="M191" s="32" t="b">
        <f>M186=N191</f>
        <v>0</v>
      </c>
      <c r="N191" s="33">
        <f>SUM(N186:N190)</f>
        <v>0</v>
      </c>
      <c r="O191" s="34" t="s">
        <v>113</v>
      </c>
      <c r="P191" s="35"/>
      <c r="Q191" s="36"/>
      <c r="R191" s="36"/>
      <c r="S191" s="36"/>
      <c r="T191" s="37">
        <f>SUM(T186:T190)</f>
        <v>0</v>
      </c>
      <c r="U191" s="38"/>
      <c r="V191" s="38"/>
      <c r="W191" s="38"/>
      <c r="X191" s="39"/>
      <c r="Y191" s="149"/>
      <c r="Z191" s="40"/>
      <c r="AA191" s="6"/>
      <c r="AB191" s="41"/>
      <c r="AC191" s="41"/>
      <c r="AD191" s="42"/>
      <c r="AE191" s="41"/>
      <c r="AF191" s="41"/>
      <c r="AG191" s="41"/>
      <c r="AH191" s="41"/>
      <c r="AI191" s="41"/>
      <c r="AJ191" s="41"/>
      <c r="AK191" s="41"/>
      <c r="AL191" s="41"/>
      <c r="AM191" s="41"/>
      <c r="AN191" s="41"/>
      <c r="AO191" s="43"/>
      <c r="AP191" s="28"/>
      <c r="AQ191" s="5"/>
    </row>
    <row r="192" spans="1:43" ht="14.45" customHeight="1">
      <c r="A192" s="209">
        <f>A186+1</f>
        <v>32</v>
      </c>
      <c r="B192" s="114" t="s">
        <v>170</v>
      </c>
      <c r="C192" s="114"/>
      <c r="D192" s="221">
        <f>+Noviembre!D192</f>
        <v>0</v>
      </c>
      <c r="E192" s="191"/>
      <c r="F192" s="178"/>
      <c r="G192" s="178"/>
      <c r="H192" s="178"/>
      <c r="I192" s="178"/>
      <c r="J192" s="175">
        <f>+F192+G192</f>
        <v>0</v>
      </c>
      <c r="K192" s="168">
        <f>+AO192</f>
        <v>0</v>
      </c>
      <c r="L192" s="164">
        <f>+J192+K192</f>
        <v>0</v>
      </c>
      <c r="M192" s="157">
        <f>+(D192+E192)-(L192)+H192-I192</f>
        <v>0</v>
      </c>
      <c r="N192" s="18"/>
      <c r="O192" s="19"/>
      <c r="P192" s="19"/>
      <c r="Q192" s="20"/>
      <c r="R192" s="21" t="str">
        <f ca="1">IF(Q192=0," ",IFERROR(IF(DATEDIF(TODAY(),Q192,"M")&lt;=5,"ROJO",IF(DATEDIF(TODAY(),Q192,"M")&gt;=12,"VERDE",IF(AND(DATEDIF(TODAY(),Q192,"M")&gt;=6,DATEDIF(TODAY(),Q192,"M")&lt;=11),"AMARILLO"))),S192))</f>
        <v xml:space="preserve"> </v>
      </c>
      <c r="S192" s="21" t="str">
        <f>IF(Q192=0," ",IF(Q192&lt;=$N$5,"VENCIDO","NO VENCIDO"))</f>
        <v xml:space="preserve"> </v>
      </c>
      <c r="T192" s="22"/>
      <c r="U192" s="23"/>
      <c r="V192" s="23"/>
      <c r="W192" s="24"/>
      <c r="X192" s="24"/>
      <c r="Y192" s="147">
        <f>+AT192</f>
        <v>0</v>
      </c>
      <c r="Z192" s="25"/>
      <c r="AA192" s="6"/>
      <c r="AB192" s="146"/>
      <c r="AC192" s="146"/>
      <c r="AD192" s="145">
        <f>+AB192+AC192</f>
        <v>0</v>
      </c>
      <c r="AE192" s="146"/>
      <c r="AF192" s="146"/>
      <c r="AG192" s="146"/>
      <c r="AH192" s="146"/>
      <c r="AI192" s="146"/>
      <c r="AJ192" s="146"/>
      <c r="AK192" s="146"/>
      <c r="AL192" s="146"/>
      <c r="AM192" s="146"/>
      <c r="AN192" s="146"/>
      <c r="AO192" s="123">
        <f>SUM(AD192:AN196)</f>
        <v>0</v>
      </c>
      <c r="AP192" s="28"/>
      <c r="AQ192" s="5"/>
    </row>
    <row r="193" spans="1:43" ht="14.45" customHeight="1">
      <c r="A193" s="210"/>
      <c r="B193" s="114"/>
      <c r="C193" s="114"/>
      <c r="D193" s="222"/>
      <c r="E193" s="192"/>
      <c r="F193" s="179"/>
      <c r="G193" s="179"/>
      <c r="H193" s="179"/>
      <c r="I193" s="179"/>
      <c r="J193" s="176"/>
      <c r="K193" s="169"/>
      <c r="L193" s="165"/>
      <c r="M193" s="158"/>
      <c r="N193" s="18"/>
      <c r="O193" s="19"/>
      <c r="P193" s="19"/>
      <c r="Q193" s="20"/>
      <c r="R193" s="21" t="str">
        <f ca="1">IF(Q193=0," ",IFERROR(IF(DATEDIF(TODAY(),Q193,"M")&lt;=5,"ROJO",IF(DATEDIF(TODAY(),Q193,"M")&gt;=12,"VERDE",IF(AND(DATEDIF(TODAY(),Q193,"M")&gt;=6,DATEDIF(TODAY(),Q193,"M")&lt;=11),"AMARILLO"))),S193))</f>
        <v xml:space="preserve"> </v>
      </c>
      <c r="S193" s="29" t="str">
        <f>IF(Q193=0," ",IF(Q193&lt;=$N$5,"VENCIDO","NO VENCIDO"))</f>
        <v xml:space="preserve"> </v>
      </c>
      <c r="T193" s="22"/>
      <c r="U193" s="23"/>
      <c r="V193" s="23"/>
      <c r="W193" s="24"/>
      <c r="X193" s="24"/>
      <c r="Y193" s="148"/>
      <c r="Z193" s="25"/>
      <c r="AA193" s="6"/>
      <c r="AB193" s="146"/>
      <c r="AC193" s="146"/>
      <c r="AD193" s="145"/>
      <c r="AE193" s="146"/>
      <c r="AF193" s="146"/>
      <c r="AG193" s="146"/>
      <c r="AH193" s="146"/>
      <c r="AI193" s="146"/>
      <c r="AJ193" s="146"/>
      <c r="AK193" s="146"/>
      <c r="AL193" s="146"/>
      <c r="AM193" s="146"/>
      <c r="AN193" s="146"/>
      <c r="AO193" s="124"/>
      <c r="AP193" s="28"/>
      <c r="AQ193" s="5"/>
    </row>
    <row r="194" spans="1:43" ht="14.45" customHeight="1">
      <c r="A194" s="210"/>
      <c r="B194" s="114"/>
      <c r="C194" s="114"/>
      <c r="D194" s="222"/>
      <c r="E194" s="192"/>
      <c r="F194" s="179"/>
      <c r="G194" s="179"/>
      <c r="H194" s="179"/>
      <c r="I194" s="179"/>
      <c r="J194" s="176"/>
      <c r="K194" s="169"/>
      <c r="L194" s="165"/>
      <c r="M194" s="158"/>
      <c r="N194" s="18"/>
      <c r="O194" s="19"/>
      <c r="P194" s="19"/>
      <c r="Q194" s="20"/>
      <c r="R194" s="21" t="str">
        <f ca="1">IF(Q194=0," ",IFERROR(IF(DATEDIF(TODAY(),Q194,"M")&lt;=5,"ROJO",IF(DATEDIF(TODAY(),Q194,"M")&gt;=12,"VERDE",IF(AND(DATEDIF(TODAY(),Q194,"M")&gt;=6,DATEDIF(TODAY(),Q194,"M")&lt;=11),"AMARILLO"))),S194))</f>
        <v xml:space="preserve"> </v>
      </c>
      <c r="S194" s="29" t="str">
        <f>IF(Q194=0," ",IF(Q194&lt;=$N$5,"VENCIDO","NO VENCIDO"))</f>
        <v xml:space="preserve"> </v>
      </c>
      <c r="T194" s="22"/>
      <c r="U194" s="23"/>
      <c r="V194" s="23"/>
      <c r="W194" s="24"/>
      <c r="X194" s="24"/>
      <c r="Y194" s="148"/>
      <c r="Z194" s="25"/>
      <c r="AA194" s="6"/>
      <c r="AB194" s="146"/>
      <c r="AC194" s="146"/>
      <c r="AD194" s="145"/>
      <c r="AE194" s="146"/>
      <c r="AF194" s="146"/>
      <c r="AG194" s="146"/>
      <c r="AH194" s="146"/>
      <c r="AI194" s="146"/>
      <c r="AJ194" s="146"/>
      <c r="AK194" s="146"/>
      <c r="AL194" s="146"/>
      <c r="AM194" s="146"/>
      <c r="AN194" s="146"/>
      <c r="AO194" s="124"/>
      <c r="AP194" s="28"/>
      <c r="AQ194" s="5"/>
    </row>
    <row r="195" spans="1:43" ht="14.45" customHeight="1">
      <c r="A195" s="210"/>
      <c r="B195" s="114"/>
      <c r="C195" s="114"/>
      <c r="D195" s="222"/>
      <c r="E195" s="192"/>
      <c r="F195" s="179"/>
      <c r="G195" s="179"/>
      <c r="H195" s="179"/>
      <c r="I195" s="179"/>
      <c r="J195" s="176"/>
      <c r="K195" s="169"/>
      <c r="L195" s="165"/>
      <c r="M195" s="158"/>
      <c r="N195" s="18"/>
      <c r="O195" s="19"/>
      <c r="P195" s="19"/>
      <c r="Q195" s="20"/>
      <c r="R195" s="21" t="str">
        <f ca="1">IF(Q195=0," ",IFERROR(IF(DATEDIF(TODAY(),Q195,"M")&lt;=5,"ROJO",IF(DATEDIF(TODAY(),Q195,"M")&gt;=12,"VERDE",IF(AND(DATEDIF(TODAY(),Q195,"M")&gt;=6,DATEDIF(TODAY(),Q195,"M")&lt;=11),"AMARILLO"))),S195))</f>
        <v xml:space="preserve"> </v>
      </c>
      <c r="S195" s="29" t="str">
        <f>IF(Q195=0," ",IF(Q195&lt;=$N$5,"VENCIDO","NO VENCIDO"))</f>
        <v xml:space="preserve"> </v>
      </c>
      <c r="T195" s="22"/>
      <c r="U195" s="23"/>
      <c r="V195" s="23"/>
      <c r="W195" s="24"/>
      <c r="X195" s="24"/>
      <c r="Y195" s="148"/>
      <c r="Z195" s="25"/>
      <c r="AA195" s="6"/>
      <c r="AB195" s="146"/>
      <c r="AC195" s="146"/>
      <c r="AD195" s="145"/>
      <c r="AE195" s="146"/>
      <c r="AF195" s="146"/>
      <c r="AG195" s="146"/>
      <c r="AH195" s="146"/>
      <c r="AI195" s="146"/>
      <c r="AJ195" s="146"/>
      <c r="AK195" s="146"/>
      <c r="AL195" s="146"/>
      <c r="AM195" s="146"/>
      <c r="AN195" s="146"/>
      <c r="AO195" s="124"/>
      <c r="AP195" s="28"/>
      <c r="AQ195" s="5"/>
    </row>
    <row r="196" spans="1:43" ht="14.45" customHeight="1">
      <c r="A196" s="210"/>
      <c r="B196" s="114"/>
      <c r="C196" s="114"/>
      <c r="D196" s="222"/>
      <c r="E196" s="192"/>
      <c r="F196" s="179"/>
      <c r="G196" s="179"/>
      <c r="H196" s="179"/>
      <c r="I196" s="179"/>
      <c r="J196" s="176"/>
      <c r="K196" s="169"/>
      <c r="L196" s="165"/>
      <c r="M196" s="159"/>
      <c r="N196" s="18"/>
      <c r="O196" s="19"/>
      <c r="P196" s="19"/>
      <c r="Q196" s="20"/>
      <c r="R196" s="21" t="str">
        <f ca="1">IF(Q196=0," ",IFERROR(IF(DATEDIF(TODAY(),Q196,"M")&lt;=5,"ROJO",IF(DATEDIF(TODAY(),Q196,"M")&gt;=12,"VERDE",IF(AND(DATEDIF(TODAY(),Q196,"M")&gt;=6,DATEDIF(TODAY(),Q196,"M")&lt;=11),"AMARILLO"))),S196))</f>
        <v xml:space="preserve"> </v>
      </c>
      <c r="S196" s="29" t="str">
        <f>IF(Q196=0," ",IF(Q196&lt;=$N$5,"VENCIDO","NO VENCIDO"))</f>
        <v xml:space="preserve"> </v>
      </c>
      <c r="T196" s="22"/>
      <c r="U196" s="23"/>
      <c r="V196" s="23"/>
      <c r="W196" s="24"/>
      <c r="X196" s="24"/>
      <c r="Y196" s="148"/>
      <c r="Z196" s="25"/>
      <c r="AA196" s="6"/>
      <c r="AB196" s="146"/>
      <c r="AC196" s="146"/>
      <c r="AD196" s="145"/>
      <c r="AE196" s="146"/>
      <c r="AF196" s="146"/>
      <c r="AG196" s="146"/>
      <c r="AH196" s="146"/>
      <c r="AI196" s="146"/>
      <c r="AJ196" s="146"/>
      <c r="AK196" s="146"/>
      <c r="AL196" s="146"/>
      <c r="AM196" s="146"/>
      <c r="AN196" s="146"/>
      <c r="AO196" s="125"/>
      <c r="AP196" s="28"/>
      <c r="AQ196" s="5"/>
    </row>
    <row r="197" spans="1:43" ht="16.5">
      <c r="A197" s="211"/>
      <c r="B197" s="114"/>
      <c r="C197" s="114"/>
      <c r="D197" s="223"/>
      <c r="E197" s="193"/>
      <c r="F197" s="180"/>
      <c r="G197" s="180"/>
      <c r="H197" s="180"/>
      <c r="I197" s="180"/>
      <c r="J197" s="177"/>
      <c r="K197" s="170"/>
      <c r="L197" s="166"/>
      <c r="M197" s="32" t="b">
        <f>M192=N197</f>
        <v>1</v>
      </c>
      <c r="N197" s="33">
        <f>SUM(N192:N196)</f>
        <v>0</v>
      </c>
      <c r="O197" s="34" t="s">
        <v>113</v>
      </c>
      <c r="P197" s="35"/>
      <c r="Q197" s="36"/>
      <c r="R197" s="36"/>
      <c r="S197" s="36"/>
      <c r="T197" s="37">
        <f>SUM(T192:T196)</f>
        <v>0</v>
      </c>
      <c r="U197" s="38"/>
      <c r="V197" s="38"/>
      <c r="W197" s="38"/>
      <c r="X197" s="39"/>
      <c r="Y197" s="149"/>
      <c r="Z197" s="40"/>
      <c r="AA197" s="6"/>
      <c r="AB197" s="41"/>
      <c r="AC197" s="41"/>
      <c r="AD197" s="42"/>
      <c r="AE197" s="41"/>
      <c r="AF197" s="41"/>
      <c r="AG197" s="41"/>
      <c r="AH197" s="41"/>
      <c r="AI197" s="41"/>
      <c r="AJ197" s="41"/>
      <c r="AK197" s="41"/>
      <c r="AL197" s="41"/>
      <c r="AM197" s="41"/>
      <c r="AN197" s="41"/>
      <c r="AO197" s="43"/>
      <c r="AP197" s="28"/>
      <c r="AQ197" s="5"/>
    </row>
    <row r="198" spans="1:43" ht="14.45" customHeight="1">
      <c r="A198" s="209">
        <f>A192+1</f>
        <v>33</v>
      </c>
      <c r="B198" s="114" t="s">
        <v>171</v>
      </c>
      <c r="C198" s="114"/>
      <c r="D198" s="221">
        <f>+Noviembre!D198</f>
        <v>0</v>
      </c>
      <c r="E198" s="191"/>
      <c r="F198" s="178"/>
      <c r="G198" s="178"/>
      <c r="H198" s="178"/>
      <c r="I198" s="178"/>
      <c r="J198" s="175">
        <f>+F198+G198</f>
        <v>0</v>
      </c>
      <c r="K198" s="168">
        <f>+AO198</f>
        <v>0</v>
      </c>
      <c r="L198" s="164">
        <f>+J198+K198</f>
        <v>0</v>
      </c>
      <c r="M198" s="157">
        <f>+(D198+E198)-(L198)+H198-I198</f>
        <v>0</v>
      </c>
      <c r="N198" s="18"/>
      <c r="O198" s="19"/>
      <c r="P198" s="19"/>
      <c r="Q198" s="20"/>
      <c r="R198" s="21" t="str">
        <f ca="1">IF(Q198=0," ",IFERROR(IF(DATEDIF(TODAY(),Q198,"M")&lt;=5,"ROJO",IF(DATEDIF(TODAY(),Q198,"M")&gt;=12,"VERDE",IF(AND(DATEDIF(TODAY(),Q198,"M")&gt;=6,DATEDIF(TODAY(),Q198,"M")&lt;=11),"AMARILLO"))),S198))</f>
        <v xml:space="preserve"> </v>
      </c>
      <c r="S198" s="21" t="str">
        <f>IF(Q198=0," ",IF(Q198&lt;=$N$5,"VENCIDO","NO VENCIDO"))</f>
        <v xml:space="preserve"> </v>
      </c>
      <c r="T198" s="22"/>
      <c r="U198" s="23"/>
      <c r="V198" s="23"/>
      <c r="W198" s="24"/>
      <c r="X198" s="24"/>
      <c r="Y198" s="147">
        <f>+AT198</f>
        <v>0</v>
      </c>
      <c r="Z198" s="25"/>
      <c r="AA198" s="6"/>
      <c r="AB198" s="146"/>
      <c r="AC198" s="146"/>
      <c r="AD198" s="145">
        <f>+AB198+AC198</f>
        <v>0</v>
      </c>
      <c r="AE198" s="146"/>
      <c r="AF198" s="146"/>
      <c r="AG198" s="146"/>
      <c r="AH198" s="146"/>
      <c r="AI198" s="146"/>
      <c r="AJ198" s="146"/>
      <c r="AK198" s="146"/>
      <c r="AL198" s="146"/>
      <c r="AM198" s="146"/>
      <c r="AN198" s="146"/>
      <c r="AO198" s="123">
        <f>SUM(AD198:AN202)</f>
        <v>0</v>
      </c>
      <c r="AP198" s="28"/>
      <c r="AQ198" s="5"/>
    </row>
    <row r="199" spans="1:43" ht="14.45" customHeight="1">
      <c r="A199" s="210"/>
      <c r="B199" s="114"/>
      <c r="C199" s="114"/>
      <c r="D199" s="222"/>
      <c r="E199" s="192"/>
      <c r="F199" s="179"/>
      <c r="G199" s="179"/>
      <c r="H199" s="179"/>
      <c r="I199" s="179"/>
      <c r="J199" s="176"/>
      <c r="K199" s="169"/>
      <c r="L199" s="165"/>
      <c r="M199" s="158"/>
      <c r="N199" s="18"/>
      <c r="O199" s="19"/>
      <c r="P199" s="19"/>
      <c r="Q199" s="20"/>
      <c r="R199" s="21" t="str">
        <f ca="1">IF(Q199=0," ",IFERROR(IF(DATEDIF(TODAY(),Q199,"M")&lt;=5,"ROJO",IF(DATEDIF(TODAY(),Q199,"M")&gt;=12,"VERDE",IF(AND(DATEDIF(TODAY(),Q199,"M")&gt;=6,DATEDIF(TODAY(),Q199,"M")&lt;=11),"AMARILLO"))),S199))</f>
        <v xml:space="preserve"> </v>
      </c>
      <c r="S199" s="29" t="str">
        <f>IF(Q199=0," ",IF(Q199&lt;=$N$5,"VENCIDO","NO VENCIDO"))</f>
        <v xml:space="preserve"> </v>
      </c>
      <c r="T199" s="22"/>
      <c r="U199" s="23"/>
      <c r="V199" s="23"/>
      <c r="W199" s="24"/>
      <c r="X199" s="24"/>
      <c r="Y199" s="148"/>
      <c r="Z199" s="25"/>
      <c r="AA199" s="6"/>
      <c r="AB199" s="146"/>
      <c r="AC199" s="146"/>
      <c r="AD199" s="145"/>
      <c r="AE199" s="146"/>
      <c r="AF199" s="146"/>
      <c r="AG199" s="146"/>
      <c r="AH199" s="146"/>
      <c r="AI199" s="146"/>
      <c r="AJ199" s="146"/>
      <c r="AK199" s="146"/>
      <c r="AL199" s="146"/>
      <c r="AM199" s="146"/>
      <c r="AN199" s="146"/>
      <c r="AO199" s="124"/>
      <c r="AP199" s="28"/>
      <c r="AQ199" s="5"/>
    </row>
    <row r="200" spans="1:43" ht="14.45" customHeight="1">
      <c r="A200" s="210"/>
      <c r="B200" s="114"/>
      <c r="C200" s="114"/>
      <c r="D200" s="222"/>
      <c r="E200" s="192"/>
      <c r="F200" s="179"/>
      <c r="G200" s="179"/>
      <c r="H200" s="179"/>
      <c r="I200" s="179"/>
      <c r="J200" s="176"/>
      <c r="K200" s="169"/>
      <c r="L200" s="165"/>
      <c r="M200" s="158"/>
      <c r="N200" s="18"/>
      <c r="O200" s="19"/>
      <c r="P200" s="19"/>
      <c r="Q200" s="20"/>
      <c r="R200" s="21" t="str">
        <f ca="1">IF(Q200=0," ",IFERROR(IF(DATEDIF(TODAY(),Q200,"M")&lt;=5,"ROJO",IF(DATEDIF(TODAY(),Q200,"M")&gt;=12,"VERDE",IF(AND(DATEDIF(TODAY(),Q200,"M")&gt;=6,DATEDIF(TODAY(),Q200,"M")&lt;=11),"AMARILLO"))),S200))</f>
        <v xml:space="preserve"> </v>
      </c>
      <c r="S200" s="29" t="str">
        <f>IF(Q200=0," ",IF(Q200&lt;=$N$5,"VENCIDO","NO VENCIDO"))</f>
        <v xml:space="preserve"> </v>
      </c>
      <c r="T200" s="22"/>
      <c r="U200" s="23"/>
      <c r="V200" s="23"/>
      <c r="W200" s="24"/>
      <c r="X200" s="24"/>
      <c r="Y200" s="148"/>
      <c r="Z200" s="25"/>
      <c r="AA200" s="6"/>
      <c r="AB200" s="146"/>
      <c r="AC200" s="146"/>
      <c r="AD200" s="145"/>
      <c r="AE200" s="146"/>
      <c r="AF200" s="146"/>
      <c r="AG200" s="146"/>
      <c r="AH200" s="146"/>
      <c r="AI200" s="146"/>
      <c r="AJ200" s="146"/>
      <c r="AK200" s="146"/>
      <c r="AL200" s="146"/>
      <c r="AM200" s="146"/>
      <c r="AN200" s="146"/>
      <c r="AO200" s="124"/>
      <c r="AP200" s="28"/>
      <c r="AQ200" s="5"/>
    </row>
    <row r="201" spans="1:43" ht="14.45" customHeight="1">
      <c r="A201" s="210"/>
      <c r="B201" s="114"/>
      <c r="C201" s="114"/>
      <c r="D201" s="222"/>
      <c r="E201" s="192"/>
      <c r="F201" s="179"/>
      <c r="G201" s="179"/>
      <c r="H201" s="179"/>
      <c r="I201" s="179"/>
      <c r="J201" s="176"/>
      <c r="K201" s="169"/>
      <c r="L201" s="165"/>
      <c r="M201" s="158"/>
      <c r="N201" s="18"/>
      <c r="O201" s="19"/>
      <c r="P201" s="19"/>
      <c r="Q201" s="20"/>
      <c r="R201" s="21" t="str">
        <f ca="1">IF(Q201=0," ",IFERROR(IF(DATEDIF(TODAY(),Q201,"M")&lt;=5,"ROJO",IF(DATEDIF(TODAY(),Q201,"M")&gt;=12,"VERDE",IF(AND(DATEDIF(TODAY(),Q201,"M")&gt;=6,DATEDIF(TODAY(),Q201,"M")&lt;=11),"AMARILLO"))),S201))</f>
        <v xml:space="preserve"> </v>
      </c>
      <c r="S201" s="29" t="str">
        <f>IF(Q201=0," ",IF(Q201&lt;=$N$5,"VENCIDO","NO VENCIDO"))</f>
        <v xml:space="preserve"> </v>
      </c>
      <c r="T201" s="22"/>
      <c r="U201" s="23"/>
      <c r="V201" s="23"/>
      <c r="W201" s="24"/>
      <c r="X201" s="24"/>
      <c r="Y201" s="148"/>
      <c r="Z201" s="25"/>
      <c r="AA201" s="6"/>
      <c r="AB201" s="146"/>
      <c r="AC201" s="146"/>
      <c r="AD201" s="145"/>
      <c r="AE201" s="146"/>
      <c r="AF201" s="146"/>
      <c r="AG201" s="146"/>
      <c r="AH201" s="146"/>
      <c r="AI201" s="146"/>
      <c r="AJ201" s="146"/>
      <c r="AK201" s="146"/>
      <c r="AL201" s="146"/>
      <c r="AM201" s="146"/>
      <c r="AN201" s="146"/>
      <c r="AO201" s="124"/>
      <c r="AP201" s="28"/>
      <c r="AQ201" s="5"/>
    </row>
    <row r="202" spans="1:43" ht="14.45" customHeight="1">
      <c r="A202" s="210"/>
      <c r="B202" s="114"/>
      <c r="C202" s="114"/>
      <c r="D202" s="222"/>
      <c r="E202" s="192"/>
      <c r="F202" s="179"/>
      <c r="G202" s="179"/>
      <c r="H202" s="179"/>
      <c r="I202" s="179"/>
      <c r="J202" s="176"/>
      <c r="K202" s="169"/>
      <c r="L202" s="165"/>
      <c r="M202" s="159"/>
      <c r="N202" s="18"/>
      <c r="O202" s="19"/>
      <c r="P202" s="19"/>
      <c r="Q202" s="20"/>
      <c r="R202" s="21" t="str">
        <f ca="1">IF(Q202=0," ",IFERROR(IF(DATEDIF(TODAY(),Q202,"M")&lt;=5,"ROJO",IF(DATEDIF(TODAY(),Q202,"M")&gt;=12,"VERDE",IF(AND(DATEDIF(TODAY(),Q202,"M")&gt;=6,DATEDIF(TODAY(),Q202,"M")&lt;=11),"AMARILLO"))),S202))</f>
        <v xml:space="preserve"> </v>
      </c>
      <c r="S202" s="29" t="str">
        <f>IF(Q202=0," ",IF(Q202&lt;=$N$5,"VENCIDO","NO VENCIDO"))</f>
        <v xml:space="preserve"> </v>
      </c>
      <c r="T202" s="22"/>
      <c r="U202" s="23"/>
      <c r="V202" s="23"/>
      <c r="W202" s="24"/>
      <c r="X202" s="24"/>
      <c r="Y202" s="148"/>
      <c r="Z202" s="25"/>
      <c r="AA202" s="6"/>
      <c r="AB202" s="146"/>
      <c r="AC202" s="146"/>
      <c r="AD202" s="145"/>
      <c r="AE202" s="146"/>
      <c r="AF202" s="146"/>
      <c r="AG202" s="146"/>
      <c r="AH202" s="146"/>
      <c r="AI202" s="146"/>
      <c r="AJ202" s="146"/>
      <c r="AK202" s="146"/>
      <c r="AL202" s="146"/>
      <c r="AM202" s="146"/>
      <c r="AN202" s="146"/>
      <c r="AO202" s="125"/>
      <c r="AP202" s="28"/>
      <c r="AQ202" s="5"/>
    </row>
    <row r="203" spans="1:43" ht="16.5">
      <c r="A203" s="211"/>
      <c r="B203" s="114"/>
      <c r="C203" s="114"/>
      <c r="D203" s="223"/>
      <c r="E203" s="193"/>
      <c r="F203" s="180"/>
      <c r="G203" s="180"/>
      <c r="H203" s="180"/>
      <c r="I203" s="180"/>
      <c r="J203" s="177"/>
      <c r="K203" s="170"/>
      <c r="L203" s="166"/>
      <c r="M203" s="32" t="b">
        <f>M198=N203</f>
        <v>1</v>
      </c>
      <c r="N203" s="33">
        <f>SUM(N198:N202)</f>
        <v>0</v>
      </c>
      <c r="O203" s="34" t="s">
        <v>113</v>
      </c>
      <c r="P203" s="35"/>
      <c r="Q203" s="36"/>
      <c r="R203" s="36"/>
      <c r="S203" s="36"/>
      <c r="T203" s="37">
        <f>SUM(T198:T202)</f>
        <v>0</v>
      </c>
      <c r="U203" s="38"/>
      <c r="V203" s="38"/>
      <c r="W203" s="38"/>
      <c r="X203" s="39"/>
      <c r="Y203" s="149"/>
      <c r="Z203" s="40"/>
      <c r="AA203" s="6"/>
      <c r="AB203" s="41"/>
      <c r="AC203" s="41"/>
      <c r="AD203" s="42"/>
      <c r="AE203" s="41"/>
      <c r="AF203" s="41"/>
      <c r="AG203" s="41"/>
      <c r="AH203" s="41"/>
      <c r="AI203" s="41"/>
      <c r="AJ203" s="41"/>
      <c r="AK203" s="41"/>
      <c r="AL203" s="41"/>
      <c r="AM203" s="41"/>
      <c r="AN203" s="41"/>
      <c r="AO203" s="43"/>
      <c r="AP203" s="28"/>
      <c r="AQ203" s="5"/>
    </row>
    <row r="204" spans="1:43" ht="14.45" customHeight="1">
      <c r="A204" s="209">
        <f>A198+1</f>
        <v>34</v>
      </c>
      <c r="B204" s="114" t="s">
        <v>172</v>
      </c>
      <c r="C204" s="114"/>
      <c r="D204" s="221">
        <f>+Noviembre!D204</f>
        <v>0</v>
      </c>
      <c r="E204" s="191"/>
      <c r="F204" s="178"/>
      <c r="G204" s="178"/>
      <c r="H204" s="178"/>
      <c r="I204" s="178"/>
      <c r="J204" s="175">
        <f>+F204+G204</f>
        <v>0</v>
      </c>
      <c r="K204" s="168">
        <f>+AO204</f>
        <v>0</v>
      </c>
      <c r="L204" s="164">
        <f>+J204+K204</f>
        <v>0</v>
      </c>
      <c r="M204" s="157">
        <f>+(D204+E204)-(L204)+H204-I204</f>
        <v>0</v>
      </c>
      <c r="N204" s="18"/>
      <c r="O204" s="19"/>
      <c r="P204" s="19"/>
      <c r="Q204" s="20"/>
      <c r="R204" s="21" t="str">
        <f ca="1">IF(Q204=0," ",IFERROR(IF(DATEDIF(TODAY(),Q204,"M")&lt;=5,"ROJO",IF(DATEDIF(TODAY(),Q204,"M")&gt;=12,"VERDE",IF(AND(DATEDIF(TODAY(),Q204,"M")&gt;=6,DATEDIF(TODAY(),Q204,"M")&lt;=11),"AMARILLO"))),S204))</f>
        <v xml:space="preserve"> </v>
      </c>
      <c r="S204" s="21" t="str">
        <f>IF(Q204=0," ",IF(Q204&lt;=$N$5,"VENCIDO","NO VENCIDO"))</f>
        <v xml:space="preserve"> </v>
      </c>
      <c r="T204" s="22"/>
      <c r="U204" s="23"/>
      <c r="V204" s="23"/>
      <c r="W204" s="24"/>
      <c r="X204" s="24"/>
      <c r="Y204" s="147">
        <f>+AT204</f>
        <v>0</v>
      </c>
      <c r="Z204" s="25"/>
      <c r="AA204" s="6"/>
      <c r="AB204" s="146"/>
      <c r="AC204" s="146"/>
      <c r="AD204" s="145">
        <f>+AB204+AC204</f>
        <v>0</v>
      </c>
      <c r="AE204" s="146"/>
      <c r="AF204" s="146"/>
      <c r="AG204" s="146"/>
      <c r="AH204" s="146"/>
      <c r="AI204" s="146"/>
      <c r="AJ204" s="146"/>
      <c r="AK204" s="146"/>
      <c r="AL204" s="146"/>
      <c r="AM204" s="146"/>
      <c r="AN204" s="146"/>
      <c r="AO204" s="123">
        <f>SUM(AD204:AN208)</f>
        <v>0</v>
      </c>
      <c r="AP204" s="28"/>
      <c r="AQ204" s="5"/>
    </row>
    <row r="205" spans="1:43" ht="14.45" customHeight="1">
      <c r="A205" s="210"/>
      <c r="B205" s="114"/>
      <c r="C205" s="114"/>
      <c r="D205" s="222"/>
      <c r="E205" s="192"/>
      <c r="F205" s="179"/>
      <c r="G205" s="179"/>
      <c r="H205" s="179"/>
      <c r="I205" s="179"/>
      <c r="J205" s="176"/>
      <c r="K205" s="169"/>
      <c r="L205" s="165"/>
      <c r="M205" s="158"/>
      <c r="N205" s="18"/>
      <c r="O205" s="19"/>
      <c r="P205" s="19"/>
      <c r="Q205" s="20"/>
      <c r="R205" s="21" t="str">
        <f ca="1">IF(Q205=0," ",IFERROR(IF(DATEDIF(TODAY(),Q205,"M")&lt;=5,"ROJO",IF(DATEDIF(TODAY(),Q205,"M")&gt;=12,"VERDE",IF(AND(DATEDIF(TODAY(),Q205,"M")&gt;=6,DATEDIF(TODAY(),Q205,"M")&lt;=11),"AMARILLO"))),S205))</f>
        <v xml:space="preserve"> </v>
      </c>
      <c r="S205" s="29" t="str">
        <f>IF(Q205=0," ",IF(Q205&lt;=$N$5,"VENCIDO","NO VENCIDO"))</f>
        <v xml:space="preserve"> </v>
      </c>
      <c r="T205" s="22"/>
      <c r="U205" s="23"/>
      <c r="V205" s="23"/>
      <c r="W205" s="24"/>
      <c r="X205" s="24"/>
      <c r="Y205" s="148"/>
      <c r="Z205" s="25"/>
      <c r="AA205" s="6"/>
      <c r="AB205" s="146"/>
      <c r="AC205" s="146"/>
      <c r="AD205" s="145"/>
      <c r="AE205" s="146"/>
      <c r="AF205" s="146"/>
      <c r="AG205" s="146"/>
      <c r="AH205" s="146"/>
      <c r="AI205" s="146"/>
      <c r="AJ205" s="146"/>
      <c r="AK205" s="146"/>
      <c r="AL205" s="146"/>
      <c r="AM205" s="146"/>
      <c r="AN205" s="146"/>
      <c r="AO205" s="124"/>
      <c r="AP205" s="28"/>
      <c r="AQ205" s="5"/>
    </row>
    <row r="206" spans="1:43" ht="14.45" customHeight="1">
      <c r="A206" s="210"/>
      <c r="B206" s="114"/>
      <c r="C206" s="114"/>
      <c r="D206" s="222"/>
      <c r="E206" s="192"/>
      <c r="F206" s="179"/>
      <c r="G206" s="179"/>
      <c r="H206" s="179"/>
      <c r="I206" s="179"/>
      <c r="J206" s="176"/>
      <c r="K206" s="169"/>
      <c r="L206" s="165"/>
      <c r="M206" s="158"/>
      <c r="N206" s="18"/>
      <c r="O206" s="19"/>
      <c r="P206" s="19"/>
      <c r="Q206" s="20"/>
      <c r="R206" s="21" t="str">
        <f ca="1">IF(Q206=0," ",IFERROR(IF(DATEDIF(TODAY(),Q206,"M")&lt;=5,"ROJO",IF(DATEDIF(TODAY(),Q206,"M")&gt;=12,"VERDE",IF(AND(DATEDIF(TODAY(),Q206,"M")&gt;=6,DATEDIF(TODAY(),Q206,"M")&lt;=11),"AMARILLO"))),S206))</f>
        <v xml:space="preserve"> </v>
      </c>
      <c r="S206" s="29" t="str">
        <f>IF(Q206=0," ",IF(Q206&lt;=$N$5,"VENCIDO","NO VENCIDO"))</f>
        <v xml:space="preserve"> </v>
      </c>
      <c r="T206" s="22"/>
      <c r="U206" s="23"/>
      <c r="V206" s="23"/>
      <c r="W206" s="24"/>
      <c r="X206" s="24"/>
      <c r="Y206" s="148"/>
      <c r="Z206" s="25"/>
      <c r="AA206" s="6"/>
      <c r="AB206" s="146"/>
      <c r="AC206" s="146"/>
      <c r="AD206" s="145"/>
      <c r="AE206" s="146"/>
      <c r="AF206" s="146"/>
      <c r="AG206" s="146"/>
      <c r="AH206" s="146"/>
      <c r="AI206" s="146"/>
      <c r="AJ206" s="146"/>
      <c r="AK206" s="146"/>
      <c r="AL206" s="146"/>
      <c r="AM206" s="146"/>
      <c r="AN206" s="146"/>
      <c r="AO206" s="124"/>
      <c r="AP206" s="28"/>
      <c r="AQ206" s="5"/>
    </row>
    <row r="207" spans="1:43" ht="14.45" customHeight="1">
      <c r="A207" s="210"/>
      <c r="B207" s="114"/>
      <c r="C207" s="114"/>
      <c r="D207" s="222"/>
      <c r="E207" s="192"/>
      <c r="F207" s="179"/>
      <c r="G207" s="179"/>
      <c r="H207" s="179"/>
      <c r="I207" s="179"/>
      <c r="J207" s="176"/>
      <c r="K207" s="169"/>
      <c r="L207" s="165"/>
      <c r="M207" s="158"/>
      <c r="N207" s="18"/>
      <c r="O207" s="19"/>
      <c r="P207" s="19"/>
      <c r="Q207" s="20"/>
      <c r="R207" s="21" t="str">
        <f ca="1">IF(Q207=0," ",IFERROR(IF(DATEDIF(TODAY(),Q207,"M")&lt;=5,"ROJO",IF(DATEDIF(TODAY(),Q207,"M")&gt;=12,"VERDE",IF(AND(DATEDIF(TODAY(),Q207,"M")&gt;=6,DATEDIF(TODAY(),Q207,"M")&lt;=11),"AMARILLO"))),S207))</f>
        <v xml:space="preserve"> </v>
      </c>
      <c r="S207" s="29" t="str">
        <f>IF(Q207=0," ",IF(Q207&lt;=$N$5,"VENCIDO","NO VENCIDO"))</f>
        <v xml:space="preserve"> </v>
      </c>
      <c r="T207" s="22"/>
      <c r="U207" s="23"/>
      <c r="V207" s="23"/>
      <c r="W207" s="24"/>
      <c r="X207" s="24"/>
      <c r="Y207" s="148"/>
      <c r="Z207" s="25"/>
      <c r="AA207" s="6"/>
      <c r="AB207" s="146"/>
      <c r="AC207" s="146"/>
      <c r="AD207" s="145"/>
      <c r="AE207" s="146"/>
      <c r="AF207" s="146"/>
      <c r="AG207" s="146"/>
      <c r="AH207" s="146"/>
      <c r="AI207" s="146"/>
      <c r="AJ207" s="146"/>
      <c r="AK207" s="146"/>
      <c r="AL207" s="146"/>
      <c r="AM207" s="146"/>
      <c r="AN207" s="146"/>
      <c r="AO207" s="124"/>
      <c r="AP207" s="28"/>
      <c r="AQ207" s="5"/>
    </row>
    <row r="208" spans="1:43" ht="14.45" customHeight="1">
      <c r="A208" s="210"/>
      <c r="B208" s="114"/>
      <c r="C208" s="114"/>
      <c r="D208" s="222"/>
      <c r="E208" s="192"/>
      <c r="F208" s="179"/>
      <c r="G208" s="179"/>
      <c r="H208" s="179"/>
      <c r="I208" s="179"/>
      <c r="J208" s="176"/>
      <c r="K208" s="169"/>
      <c r="L208" s="165"/>
      <c r="M208" s="159"/>
      <c r="N208" s="18"/>
      <c r="O208" s="19"/>
      <c r="P208" s="19"/>
      <c r="Q208" s="20"/>
      <c r="R208" s="21" t="str">
        <f ca="1">IF(Q208=0," ",IFERROR(IF(DATEDIF(TODAY(),Q208,"M")&lt;=5,"ROJO",IF(DATEDIF(TODAY(),Q208,"M")&gt;=12,"VERDE",IF(AND(DATEDIF(TODAY(),Q208,"M")&gt;=6,DATEDIF(TODAY(),Q208,"M")&lt;=11),"AMARILLO"))),S208))</f>
        <v xml:space="preserve"> </v>
      </c>
      <c r="S208" s="29" t="str">
        <f>IF(Q208=0," ",IF(Q208&lt;=$N$5,"VENCIDO","NO VENCIDO"))</f>
        <v xml:space="preserve"> </v>
      </c>
      <c r="T208" s="22"/>
      <c r="U208" s="23"/>
      <c r="V208" s="23"/>
      <c r="W208" s="24"/>
      <c r="X208" s="24"/>
      <c r="Y208" s="148"/>
      <c r="Z208" s="25"/>
      <c r="AA208" s="6"/>
      <c r="AB208" s="146"/>
      <c r="AC208" s="146"/>
      <c r="AD208" s="145"/>
      <c r="AE208" s="146"/>
      <c r="AF208" s="146"/>
      <c r="AG208" s="146"/>
      <c r="AH208" s="146"/>
      <c r="AI208" s="146"/>
      <c r="AJ208" s="146"/>
      <c r="AK208" s="146"/>
      <c r="AL208" s="146"/>
      <c r="AM208" s="146"/>
      <c r="AN208" s="146"/>
      <c r="AO208" s="125"/>
      <c r="AP208" s="28"/>
      <c r="AQ208" s="5"/>
    </row>
    <row r="209" spans="1:43" ht="16.5">
      <c r="A209" s="211"/>
      <c r="B209" s="114"/>
      <c r="C209" s="114"/>
      <c r="D209" s="223"/>
      <c r="E209" s="193"/>
      <c r="F209" s="180"/>
      <c r="G209" s="180"/>
      <c r="H209" s="180"/>
      <c r="I209" s="180"/>
      <c r="J209" s="177"/>
      <c r="K209" s="170"/>
      <c r="L209" s="166"/>
      <c r="M209" s="32" t="b">
        <f>M204=N209</f>
        <v>1</v>
      </c>
      <c r="N209" s="33">
        <f>SUM(N204:N208)</f>
        <v>0</v>
      </c>
      <c r="O209" s="34" t="s">
        <v>113</v>
      </c>
      <c r="P209" s="35"/>
      <c r="Q209" s="36"/>
      <c r="R209" s="36"/>
      <c r="S209" s="36"/>
      <c r="T209" s="37">
        <f>SUM(T204:T208)</f>
        <v>0</v>
      </c>
      <c r="U209" s="38"/>
      <c r="V209" s="38"/>
      <c r="W209" s="38"/>
      <c r="X209" s="39"/>
      <c r="Y209" s="149"/>
      <c r="Z209" s="40"/>
      <c r="AA209" s="6"/>
      <c r="AB209" s="41"/>
      <c r="AC209" s="41"/>
      <c r="AD209" s="42"/>
      <c r="AE209" s="41"/>
      <c r="AF209" s="41"/>
      <c r="AG209" s="41"/>
      <c r="AH209" s="41"/>
      <c r="AI209" s="41"/>
      <c r="AJ209" s="41"/>
      <c r="AK209" s="41"/>
      <c r="AL209" s="41"/>
      <c r="AM209" s="41"/>
      <c r="AN209" s="41"/>
      <c r="AO209" s="43"/>
      <c r="AP209" s="28"/>
      <c r="AQ209" s="5"/>
    </row>
    <row r="210" spans="1:43" ht="14.45" customHeight="1">
      <c r="A210" s="209">
        <f>A204+1</f>
        <v>35</v>
      </c>
      <c r="B210" s="114" t="s">
        <v>173</v>
      </c>
      <c r="C210" s="114"/>
      <c r="D210" s="221">
        <f>+Noviembre!D210</f>
        <v>0</v>
      </c>
      <c r="E210" s="191"/>
      <c r="F210" s="178"/>
      <c r="G210" s="178"/>
      <c r="H210" s="178"/>
      <c r="I210" s="178"/>
      <c r="J210" s="175">
        <f>+F210+G210</f>
        <v>0</v>
      </c>
      <c r="K210" s="168">
        <f>+AO210</f>
        <v>0</v>
      </c>
      <c r="L210" s="164">
        <f>+J210+K210</f>
        <v>0</v>
      </c>
      <c r="M210" s="157">
        <f>+(D210+E210)-(L210)+H210-I210</f>
        <v>0</v>
      </c>
      <c r="N210" s="18"/>
      <c r="O210" s="19"/>
      <c r="P210" s="19"/>
      <c r="Q210" s="20"/>
      <c r="R210" s="21" t="str">
        <f ca="1">IF(Q210=0," ",IFERROR(IF(DATEDIF(TODAY(),Q210,"M")&lt;=5,"ROJO",IF(DATEDIF(TODAY(),Q210,"M")&gt;=12,"VERDE",IF(AND(DATEDIF(TODAY(),Q210,"M")&gt;=6,DATEDIF(TODAY(),Q210,"M")&lt;=11),"AMARILLO"))),S210))</f>
        <v xml:space="preserve"> </v>
      </c>
      <c r="S210" s="21" t="str">
        <f>IF(Q210=0," ",IF(Q210&lt;=$N$5,"VENCIDO","NO VENCIDO"))</f>
        <v xml:space="preserve"> </v>
      </c>
      <c r="T210" s="22"/>
      <c r="U210" s="23"/>
      <c r="V210" s="23"/>
      <c r="W210" s="24"/>
      <c r="X210" s="24"/>
      <c r="Y210" s="147">
        <f>+AT210</f>
        <v>0</v>
      </c>
      <c r="Z210" s="25"/>
      <c r="AA210" s="6"/>
      <c r="AB210" s="146"/>
      <c r="AC210" s="146"/>
      <c r="AD210" s="145">
        <f>+AB210+AC210</f>
        <v>0</v>
      </c>
      <c r="AE210" s="146"/>
      <c r="AF210" s="146"/>
      <c r="AG210" s="146"/>
      <c r="AH210" s="146"/>
      <c r="AI210" s="146"/>
      <c r="AJ210" s="146"/>
      <c r="AK210" s="146"/>
      <c r="AL210" s="146"/>
      <c r="AM210" s="146"/>
      <c r="AN210" s="146"/>
      <c r="AO210" s="123">
        <f>SUM(AD210:AN214)</f>
        <v>0</v>
      </c>
      <c r="AP210" s="28"/>
      <c r="AQ210" s="5"/>
    </row>
    <row r="211" spans="1:43" ht="14.45" customHeight="1">
      <c r="A211" s="210"/>
      <c r="B211" s="114"/>
      <c r="C211" s="114"/>
      <c r="D211" s="222"/>
      <c r="E211" s="192"/>
      <c r="F211" s="179"/>
      <c r="G211" s="179"/>
      <c r="H211" s="179"/>
      <c r="I211" s="179"/>
      <c r="J211" s="176"/>
      <c r="K211" s="169"/>
      <c r="L211" s="165"/>
      <c r="M211" s="158"/>
      <c r="N211" s="18"/>
      <c r="O211" s="19"/>
      <c r="P211" s="19"/>
      <c r="Q211" s="20"/>
      <c r="R211" s="21" t="str">
        <f ca="1">IF(Q211=0," ",IFERROR(IF(DATEDIF(TODAY(),Q211,"M")&lt;=5,"ROJO",IF(DATEDIF(TODAY(),Q211,"M")&gt;=12,"VERDE",IF(AND(DATEDIF(TODAY(),Q211,"M")&gt;=6,DATEDIF(TODAY(),Q211,"M")&lt;=11),"AMARILLO"))),S211))</f>
        <v xml:space="preserve"> </v>
      </c>
      <c r="S211" s="29" t="str">
        <f>IF(Q211=0," ",IF(Q211&lt;=$N$5,"VENCIDO","NO VENCIDO"))</f>
        <v xml:space="preserve"> </v>
      </c>
      <c r="T211" s="22"/>
      <c r="U211" s="23"/>
      <c r="V211" s="23"/>
      <c r="W211" s="24"/>
      <c r="X211" s="24"/>
      <c r="Y211" s="148"/>
      <c r="Z211" s="25"/>
      <c r="AA211" s="6"/>
      <c r="AB211" s="146"/>
      <c r="AC211" s="146"/>
      <c r="AD211" s="145"/>
      <c r="AE211" s="146"/>
      <c r="AF211" s="146"/>
      <c r="AG211" s="146"/>
      <c r="AH211" s="146"/>
      <c r="AI211" s="146"/>
      <c r="AJ211" s="146"/>
      <c r="AK211" s="146"/>
      <c r="AL211" s="146"/>
      <c r="AM211" s="146"/>
      <c r="AN211" s="146"/>
      <c r="AO211" s="124"/>
      <c r="AP211" s="28"/>
      <c r="AQ211" s="5"/>
    </row>
    <row r="212" spans="1:43" ht="14.45" customHeight="1">
      <c r="A212" s="210"/>
      <c r="B212" s="114"/>
      <c r="C212" s="114"/>
      <c r="D212" s="222"/>
      <c r="E212" s="192"/>
      <c r="F212" s="179"/>
      <c r="G212" s="179"/>
      <c r="H212" s="179"/>
      <c r="I212" s="179"/>
      <c r="J212" s="176"/>
      <c r="K212" s="169"/>
      <c r="L212" s="165"/>
      <c r="M212" s="158"/>
      <c r="N212" s="18"/>
      <c r="O212" s="19"/>
      <c r="P212" s="19"/>
      <c r="Q212" s="20"/>
      <c r="R212" s="21" t="str">
        <f ca="1">IF(Q212=0," ",IFERROR(IF(DATEDIF(TODAY(),Q212,"M")&lt;=5,"ROJO",IF(DATEDIF(TODAY(),Q212,"M")&gt;=12,"VERDE",IF(AND(DATEDIF(TODAY(),Q212,"M")&gt;=6,DATEDIF(TODAY(),Q212,"M")&lt;=11),"AMARILLO"))),S212))</f>
        <v xml:space="preserve"> </v>
      </c>
      <c r="S212" s="29" t="str">
        <f>IF(Q212=0," ",IF(Q212&lt;=$N$5,"VENCIDO","NO VENCIDO"))</f>
        <v xml:space="preserve"> </v>
      </c>
      <c r="T212" s="22"/>
      <c r="U212" s="23"/>
      <c r="V212" s="23"/>
      <c r="W212" s="24"/>
      <c r="X212" s="24"/>
      <c r="Y212" s="148"/>
      <c r="Z212" s="25"/>
      <c r="AA212" s="6"/>
      <c r="AB212" s="146"/>
      <c r="AC212" s="146"/>
      <c r="AD212" s="145"/>
      <c r="AE212" s="146"/>
      <c r="AF212" s="146"/>
      <c r="AG212" s="146"/>
      <c r="AH212" s="146"/>
      <c r="AI212" s="146"/>
      <c r="AJ212" s="146"/>
      <c r="AK212" s="146"/>
      <c r="AL212" s="146"/>
      <c r="AM212" s="146"/>
      <c r="AN212" s="146"/>
      <c r="AO212" s="124"/>
      <c r="AP212" s="28"/>
      <c r="AQ212" s="5"/>
    </row>
    <row r="213" spans="1:43" ht="14.45" customHeight="1">
      <c r="A213" s="210"/>
      <c r="B213" s="114"/>
      <c r="C213" s="114"/>
      <c r="D213" s="222"/>
      <c r="E213" s="192"/>
      <c r="F213" s="179"/>
      <c r="G213" s="179"/>
      <c r="H213" s="179"/>
      <c r="I213" s="179"/>
      <c r="J213" s="176"/>
      <c r="K213" s="169"/>
      <c r="L213" s="165"/>
      <c r="M213" s="158"/>
      <c r="N213" s="18"/>
      <c r="O213" s="19"/>
      <c r="P213" s="19"/>
      <c r="Q213" s="20"/>
      <c r="R213" s="21" t="str">
        <f ca="1">IF(Q213=0," ",IFERROR(IF(DATEDIF(TODAY(),Q213,"M")&lt;=5,"ROJO",IF(DATEDIF(TODAY(),Q213,"M")&gt;=12,"VERDE",IF(AND(DATEDIF(TODAY(),Q213,"M")&gt;=6,DATEDIF(TODAY(),Q213,"M")&lt;=11),"AMARILLO"))),S213))</f>
        <v xml:space="preserve"> </v>
      </c>
      <c r="S213" s="29" t="str">
        <f>IF(Q213=0," ",IF(Q213&lt;=$N$5,"VENCIDO","NO VENCIDO"))</f>
        <v xml:space="preserve"> </v>
      </c>
      <c r="T213" s="22"/>
      <c r="U213" s="23"/>
      <c r="V213" s="23"/>
      <c r="W213" s="24"/>
      <c r="X213" s="24"/>
      <c r="Y213" s="148"/>
      <c r="Z213" s="25"/>
      <c r="AA213" s="6"/>
      <c r="AB213" s="146"/>
      <c r="AC213" s="146"/>
      <c r="AD213" s="145"/>
      <c r="AE213" s="146"/>
      <c r="AF213" s="146"/>
      <c r="AG213" s="146"/>
      <c r="AH213" s="146"/>
      <c r="AI213" s="146"/>
      <c r="AJ213" s="146"/>
      <c r="AK213" s="146"/>
      <c r="AL213" s="146"/>
      <c r="AM213" s="146"/>
      <c r="AN213" s="146"/>
      <c r="AO213" s="124"/>
      <c r="AP213" s="28"/>
      <c r="AQ213" s="5"/>
    </row>
    <row r="214" spans="1:43" ht="14.45" customHeight="1">
      <c r="A214" s="210"/>
      <c r="B214" s="114"/>
      <c r="C214" s="114"/>
      <c r="D214" s="222"/>
      <c r="E214" s="192"/>
      <c r="F214" s="179"/>
      <c r="G214" s="179"/>
      <c r="H214" s="179"/>
      <c r="I214" s="179"/>
      <c r="J214" s="176"/>
      <c r="K214" s="169"/>
      <c r="L214" s="165"/>
      <c r="M214" s="159"/>
      <c r="N214" s="18"/>
      <c r="O214" s="19"/>
      <c r="P214" s="19"/>
      <c r="Q214" s="20"/>
      <c r="R214" s="21" t="str">
        <f ca="1">IF(Q214=0," ",IFERROR(IF(DATEDIF(TODAY(),Q214,"M")&lt;=5,"ROJO",IF(DATEDIF(TODAY(),Q214,"M")&gt;=12,"VERDE",IF(AND(DATEDIF(TODAY(),Q214,"M")&gt;=6,DATEDIF(TODAY(),Q214,"M")&lt;=11),"AMARILLO"))),S214))</f>
        <v xml:space="preserve"> </v>
      </c>
      <c r="S214" s="29" t="str">
        <f>IF(Q214=0," ",IF(Q214&lt;=$N$5,"VENCIDO","NO VENCIDO"))</f>
        <v xml:space="preserve"> </v>
      </c>
      <c r="T214" s="22"/>
      <c r="U214" s="23"/>
      <c r="V214" s="23"/>
      <c r="W214" s="24"/>
      <c r="X214" s="24"/>
      <c r="Y214" s="148"/>
      <c r="Z214" s="25"/>
      <c r="AA214" s="6"/>
      <c r="AB214" s="146"/>
      <c r="AC214" s="146"/>
      <c r="AD214" s="145"/>
      <c r="AE214" s="146"/>
      <c r="AF214" s="146"/>
      <c r="AG214" s="146"/>
      <c r="AH214" s="146"/>
      <c r="AI214" s="146"/>
      <c r="AJ214" s="146"/>
      <c r="AK214" s="146"/>
      <c r="AL214" s="146"/>
      <c r="AM214" s="146"/>
      <c r="AN214" s="146"/>
      <c r="AO214" s="125"/>
      <c r="AP214" s="28"/>
      <c r="AQ214" s="5"/>
    </row>
    <row r="215" spans="1:43" ht="16.5">
      <c r="A215" s="211"/>
      <c r="B215" s="114"/>
      <c r="C215" s="114"/>
      <c r="D215" s="223"/>
      <c r="E215" s="193"/>
      <c r="F215" s="180"/>
      <c r="G215" s="180"/>
      <c r="H215" s="180"/>
      <c r="I215" s="180"/>
      <c r="J215" s="177"/>
      <c r="K215" s="170"/>
      <c r="L215" s="166"/>
      <c r="M215" s="32" t="b">
        <f>M210=N215</f>
        <v>1</v>
      </c>
      <c r="N215" s="33">
        <f>SUM(N210:N214)</f>
        <v>0</v>
      </c>
      <c r="O215" s="34" t="s">
        <v>113</v>
      </c>
      <c r="P215" s="35"/>
      <c r="Q215" s="36"/>
      <c r="R215" s="36"/>
      <c r="S215" s="36"/>
      <c r="T215" s="37">
        <f>SUM(T210:T214)</f>
        <v>0</v>
      </c>
      <c r="U215" s="38"/>
      <c r="V215" s="38"/>
      <c r="W215" s="38"/>
      <c r="X215" s="39"/>
      <c r="Y215" s="149"/>
      <c r="Z215" s="40"/>
      <c r="AA215" s="6"/>
      <c r="AB215" s="41"/>
      <c r="AC215" s="41"/>
      <c r="AD215" s="42"/>
      <c r="AE215" s="41"/>
      <c r="AF215" s="41"/>
      <c r="AG215" s="41"/>
      <c r="AH215" s="41"/>
      <c r="AI215" s="41"/>
      <c r="AJ215" s="41"/>
      <c r="AK215" s="41"/>
      <c r="AL215" s="41"/>
      <c r="AM215" s="41"/>
      <c r="AN215" s="41"/>
      <c r="AO215" s="43"/>
      <c r="AP215" s="28"/>
      <c r="AQ215" s="5"/>
    </row>
    <row r="216" spans="1:43" ht="14.45" customHeight="1">
      <c r="A216" s="209">
        <f>A210+1</f>
        <v>36</v>
      </c>
      <c r="B216" s="114" t="s">
        <v>174</v>
      </c>
      <c r="C216" s="114"/>
      <c r="D216" s="221">
        <f>+Noviembre!D216</f>
        <v>0</v>
      </c>
      <c r="E216" s="191"/>
      <c r="F216" s="178"/>
      <c r="G216" s="178"/>
      <c r="H216" s="178"/>
      <c r="I216" s="178"/>
      <c r="J216" s="175">
        <f>+F216+G216</f>
        <v>0</v>
      </c>
      <c r="K216" s="168">
        <f>+AO216</f>
        <v>0</v>
      </c>
      <c r="L216" s="164">
        <f>+J216+K216</f>
        <v>0</v>
      </c>
      <c r="M216" s="157">
        <f>+(D216+E216)-(L216)+H216-I216</f>
        <v>0</v>
      </c>
      <c r="N216" s="18"/>
      <c r="O216" s="19"/>
      <c r="P216" s="19"/>
      <c r="Q216" s="20"/>
      <c r="R216" s="21" t="str">
        <f ca="1">IF(Q216=0," ",IFERROR(IF(DATEDIF(TODAY(),Q216,"M")&lt;=5,"ROJO",IF(DATEDIF(TODAY(),Q216,"M")&gt;=12,"VERDE",IF(AND(DATEDIF(TODAY(),Q216,"M")&gt;=6,DATEDIF(TODAY(),Q216,"M")&lt;=11),"AMARILLO"))),S216))</f>
        <v xml:space="preserve"> </v>
      </c>
      <c r="S216" s="21" t="str">
        <f>IF(Q216=0," ",IF(Q216&lt;=$N$5,"VENCIDO","NO VENCIDO"))</f>
        <v xml:space="preserve"> </v>
      </c>
      <c r="T216" s="22"/>
      <c r="U216" s="23"/>
      <c r="V216" s="23"/>
      <c r="W216" s="24"/>
      <c r="X216" s="24"/>
      <c r="Y216" s="147">
        <f>+AT216</f>
        <v>0</v>
      </c>
      <c r="Z216" s="25"/>
      <c r="AA216" s="6"/>
      <c r="AB216" s="146"/>
      <c r="AC216" s="146"/>
      <c r="AD216" s="145">
        <f>+AB216+AC216</f>
        <v>0</v>
      </c>
      <c r="AE216" s="146"/>
      <c r="AF216" s="146"/>
      <c r="AG216" s="146"/>
      <c r="AH216" s="146"/>
      <c r="AI216" s="146"/>
      <c r="AJ216" s="146"/>
      <c r="AK216" s="146"/>
      <c r="AL216" s="146"/>
      <c r="AM216" s="146"/>
      <c r="AN216" s="146"/>
      <c r="AO216" s="123">
        <f>SUM(AD216:AN220)</f>
        <v>0</v>
      </c>
      <c r="AP216" s="28"/>
      <c r="AQ216" s="5"/>
    </row>
    <row r="217" spans="1:43" ht="14.45" customHeight="1">
      <c r="A217" s="210"/>
      <c r="B217" s="114"/>
      <c r="C217" s="114"/>
      <c r="D217" s="222"/>
      <c r="E217" s="192"/>
      <c r="F217" s="179"/>
      <c r="G217" s="179"/>
      <c r="H217" s="179"/>
      <c r="I217" s="179"/>
      <c r="J217" s="176"/>
      <c r="K217" s="169"/>
      <c r="L217" s="165"/>
      <c r="M217" s="158"/>
      <c r="N217" s="18"/>
      <c r="O217" s="19"/>
      <c r="P217" s="19"/>
      <c r="Q217" s="20"/>
      <c r="R217" s="21" t="str">
        <f ca="1">IF(Q217=0," ",IFERROR(IF(DATEDIF(TODAY(),Q217,"M")&lt;=5,"ROJO",IF(DATEDIF(TODAY(),Q217,"M")&gt;=12,"VERDE",IF(AND(DATEDIF(TODAY(),Q217,"M")&gt;=6,DATEDIF(TODAY(),Q217,"M")&lt;=11),"AMARILLO"))),S217))</f>
        <v xml:space="preserve"> </v>
      </c>
      <c r="S217" s="29" t="str">
        <f>IF(Q217=0," ",IF(Q217&lt;=$N$5,"VENCIDO","NO VENCIDO"))</f>
        <v xml:space="preserve"> </v>
      </c>
      <c r="T217" s="22"/>
      <c r="U217" s="23"/>
      <c r="V217" s="23"/>
      <c r="W217" s="24"/>
      <c r="X217" s="24"/>
      <c r="Y217" s="148"/>
      <c r="Z217" s="25"/>
      <c r="AA217" s="6"/>
      <c r="AB217" s="146"/>
      <c r="AC217" s="146"/>
      <c r="AD217" s="145"/>
      <c r="AE217" s="146"/>
      <c r="AF217" s="146"/>
      <c r="AG217" s="146"/>
      <c r="AH217" s="146"/>
      <c r="AI217" s="146"/>
      <c r="AJ217" s="146"/>
      <c r="AK217" s="146"/>
      <c r="AL217" s="146"/>
      <c r="AM217" s="146"/>
      <c r="AN217" s="146"/>
      <c r="AO217" s="124"/>
      <c r="AP217" s="28"/>
      <c r="AQ217" s="5"/>
    </row>
    <row r="218" spans="1:43" ht="14.45" customHeight="1">
      <c r="A218" s="210"/>
      <c r="B218" s="114"/>
      <c r="C218" s="114"/>
      <c r="D218" s="222"/>
      <c r="E218" s="192"/>
      <c r="F218" s="179"/>
      <c r="G218" s="179"/>
      <c r="H218" s="179"/>
      <c r="I218" s="179"/>
      <c r="J218" s="176"/>
      <c r="K218" s="169"/>
      <c r="L218" s="165"/>
      <c r="M218" s="158"/>
      <c r="N218" s="18"/>
      <c r="O218" s="19"/>
      <c r="P218" s="19"/>
      <c r="Q218" s="20"/>
      <c r="R218" s="21" t="str">
        <f ca="1">IF(Q218=0," ",IFERROR(IF(DATEDIF(TODAY(),Q218,"M")&lt;=5,"ROJO",IF(DATEDIF(TODAY(),Q218,"M")&gt;=12,"VERDE",IF(AND(DATEDIF(TODAY(),Q218,"M")&gt;=6,DATEDIF(TODAY(),Q218,"M")&lt;=11),"AMARILLO"))),S218))</f>
        <v xml:space="preserve"> </v>
      </c>
      <c r="S218" s="29" t="str">
        <f>IF(Q218=0," ",IF(Q218&lt;=$N$5,"VENCIDO","NO VENCIDO"))</f>
        <v xml:space="preserve"> </v>
      </c>
      <c r="T218" s="22"/>
      <c r="U218" s="23"/>
      <c r="V218" s="23"/>
      <c r="W218" s="24"/>
      <c r="X218" s="24"/>
      <c r="Y218" s="148"/>
      <c r="Z218" s="25"/>
      <c r="AA218" s="6"/>
      <c r="AB218" s="146"/>
      <c r="AC218" s="146"/>
      <c r="AD218" s="145"/>
      <c r="AE218" s="146"/>
      <c r="AF218" s="146"/>
      <c r="AG218" s="146"/>
      <c r="AH218" s="146"/>
      <c r="AI218" s="146"/>
      <c r="AJ218" s="146"/>
      <c r="AK218" s="146"/>
      <c r="AL218" s="146"/>
      <c r="AM218" s="146"/>
      <c r="AN218" s="146"/>
      <c r="AO218" s="124"/>
      <c r="AP218" s="28"/>
      <c r="AQ218" s="5"/>
    </row>
    <row r="219" spans="1:43" ht="14.45" customHeight="1">
      <c r="A219" s="210"/>
      <c r="B219" s="114"/>
      <c r="C219" s="114"/>
      <c r="D219" s="222"/>
      <c r="E219" s="192"/>
      <c r="F219" s="179"/>
      <c r="G219" s="179"/>
      <c r="H219" s="179"/>
      <c r="I219" s="179"/>
      <c r="J219" s="176"/>
      <c r="K219" s="169"/>
      <c r="L219" s="165"/>
      <c r="M219" s="158"/>
      <c r="N219" s="18"/>
      <c r="O219" s="19"/>
      <c r="P219" s="19"/>
      <c r="Q219" s="20"/>
      <c r="R219" s="21" t="str">
        <f ca="1">IF(Q219=0," ",IFERROR(IF(DATEDIF(TODAY(),Q219,"M")&lt;=5,"ROJO",IF(DATEDIF(TODAY(),Q219,"M")&gt;=12,"VERDE",IF(AND(DATEDIF(TODAY(),Q219,"M")&gt;=6,DATEDIF(TODAY(),Q219,"M")&lt;=11),"AMARILLO"))),S219))</f>
        <v xml:space="preserve"> </v>
      </c>
      <c r="S219" s="29" t="str">
        <f>IF(Q219=0," ",IF(Q219&lt;=$N$5,"VENCIDO","NO VENCIDO"))</f>
        <v xml:space="preserve"> </v>
      </c>
      <c r="T219" s="22"/>
      <c r="U219" s="23"/>
      <c r="V219" s="23"/>
      <c r="W219" s="24"/>
      <c r="X219" s="24"/>
      <c r="Y219" s="148"/>
      <c r="Z219" s="25"/>
      <c r="AA219" s="6"/>
      <c r="AB219" s="146"/>
      <c r="AC219" s="146"/>
      <c r="AD219" s="145"/>
      <c r="AE219" s="146"/>
      <c r="AF219" s="146"/>
      <c r="AG219" s="146"/>
      <c r="AH219" s="146"/>
      <c r="AI219" s="146"/>
      <c r="AJ219" s="146"/>
      <c r="AK219" s="146"/>
      <c r="AL219" s="146"/>
      <c r="AM219" s="146"/>
      <c r="AN219" s="146"/>
      <c r="AO219" s="124"/>
      <c r="AP219" s="28"/>
      <c r="AQ219" s="5"/>
    </row>
    <row r="220" spans="1:43" ht="14.45" customHeight="1">
      <c r="A220" s="210"/>
      <c r="B220" s="114"/>
      <c r="C220" s="114"/>
      <c r="D220" s="222"/>
      <c r="E220" s="192"/>
      <c r="F220" s="179"/>
      <c r="G220" s="179"/>
      <c r="H220" s="179"/>
      <c r="I220" s="179"/>
      <c r="J220" s="176"/>
      <c r="K220" s="169"/>
      <c r="L220" s="165"/>
      <c r="M220" s="159"/>
      <c r="N220" s="18"/>
      <c r="O220" s="19"/>
      <c r="P220" s="19"/>
      <c r="Q220" s="20"/>
      <c r="R220" s="21" t="str">
        <f ca="1">IF(Q220=0," ",IFERROR(IF(DATEDIF(TODAY(),Q220,"M")&lt;=5,"ROJO",IF(DATEDIF(TODAY(),Q220,"M")&gt;=12,"VERDE",IF(AND(DATEDIF(TODAY(),Q220,"M")&gt;=6,DATEDIF(TODAY(),Q220,"M")&lt;=11),"AMARILLO"))),S220))</f>
        <v xml:space="preserve"> </v>
      </c>
      <c r="S220" s="29" t="str">
        <f>IF(Q220=0," ",IF(Q220&lt;=$N$5,"VENCIDO","NO VENCIDO"))</f>
        <v xml:space="preserve"> </v>
      </c>
      <c r="T220" s="22"/>
      <c r="U220" s="23"/>
      <c r="V220" s="23"/>
      <c r="W220" s="24"/>
      <c r="X220" s="24"/>
      <c r="Y220" s="148"/>
      <c r="Z220" s="25"/>
      <c r="AA220" s="6"/>
      <c r="AB220" s="146"/>
      <c r="AC220" s="146"/>
      <c r="AD220" s="145"/>
      <c r="AE220" s="146"/>
      <c r="AF220" s="146"/>
      <c r="AG220" s="146"/>
      <c r="AH220" s="146"/>
      <c r="AI220" s="146"/>
      <c r="AJ220" s="146"/>
      <c r="AK220" s="146"/>
      <c r="AL220" s="146"/>
      <c r="AM220" s="146"/>
      <c r="AN220" s="146"/>
      <c r="AO220" s="125"/>
      <c r="AP220" s="28"/>
      <c r="AQ220" s="5"/>
    </row>
    <row r="221" spans="1:43" ht="16.5">
      <c r="A221" s="211"/>
      <c r="B221" s="115"/>
      <c r="C221" s="115"/>
      <c r="D221" s="223"/>
      <c r="E221" s="193"/>
      <c r="F221" s="180"/>
      <c r="G221" s="180"/>
      <c r="H221" s="180"/>
      <c r="I221" s="180"/>
      <c r="J221" s="177"/>
      <c r="K221" s="170"/>
      <c r="L221" s="166"/>
      <c r="M221" s="32" t="b">
        <f>M216=N221</f>
        <v>1</v>
      </c>
      <c r="N221" s="33">
        <f>SUM(N216:N220)</f>
        <v>0</v>
      </c>
      <c r="O221" s="34" t="s">
        <v>113</v>
      </c>
      <c r="P221" s="35"/>
      <c r="Q221" s="36"/>
      <c r="R221" s="36"/>
      <c r="S221" s="36"/>
      <c r="T221" s="37">
        <f>SUM(T216:T220)</f>
        <v>0</v>
      </c>
      <c r="U221" s="38"/>
      <c r="V221" s="38"/>
      <c r="W221" s="38"/>
      <c r="X221" s="39"/>
      <c r="Y221" s="149"/>
      <c r="Z221" s="40"/>
      <c r="AA221" s="6"/>
      <c r="AB221" s="41"/>
      <c r="AC221" s="42"/>
      <c r="AD221" s="42"/>
      <c r="AE221" s="42"/>
      <c r="AF221" s="42"/>
      <c r="AG221" s="42"/>
      <c r="AH221" s="42"/>
      <c r="AI221" s="42"/>
      <c r="AJ221" s="42"/>
      <c r="AK221" s="42"/>
      <c r="AL221" s="42"/>
      <c r="AM221" s="42"/>
      <c r="AN221" s="42"/>
      <c r="AO221" s="43"/>
      <c r="AP221" s="28"/>
      <c r="AQ221" s="5"/>
    </row>
    <row r="222" spans="1:43" ht="16.5">
      <c r="A222" s="218" t="s">
        <v>175</v>
      </c>
      <c r="B222" s="219"/>
      <c r="C222" s="220"/>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6"/>
      <c r="AB222" s="54"/>
      <c r="AC222" s="55"/>
      <c r="AD222" s="55"/>
      <c r="AE222" s="55"/>
      <c r="AF222" s="55"/>
      <c r="AG222" s="55"/>
      <c r="AH222" s="55"/>
      <c r="AI222" s="55"/>
      <c r="AJ222" s="55"/>
      <c r="AK222" s="55"/>
      <c r="AL222" s="55"/>
      <c r="AM222" s="55"/>
      <c r="AN222" s="55"/>
      <c r="AO222" s="55"/>
      <c r="AP222" s="56"/>
      <c r="AQ222" s="5"/>
    </row>
    <row r="223" spans="1:43" ht="14.45" customHeight="1">
      <c r="A223" s="200">
        <v>1</v>
      </c>
      <c r="B223" s="114" t="s">
        <v>176</v>
      </c>
      <c r="C223" s="114"/>
      <c r="D223" s="221">
        <f>+Noviembre!M223</f>
        <v>400</v>
      </c>
      <c r="E223" s="191"/>
      <c r="F223" s="178"/>
      <c r="G223" s="178"/>
      <c r="H223" s="178"/>
      <c r="I223" s="178"/>
      <c r="J223" s="175">
        <f>+F223+G223</f>
        <v>0</v>
      </c>
      <c r="K223" s="168">
        <f>+AO223</f>
        <v>0</v>
      </c>
      <c r="L223" s="164">
        <f>+J223+K223</f>
        <v>0</v>
      </c>
      <c r="M223" s="157">
        <f>+(D223+E223)-(L223)+H223-I223</f>
        <v>400</v>
      </c>
      <c r="N223" s="18"/>
      <c r="O223" s="19"/>
      <c r="P223" s="19"/>
      <c r="Q223" s="20"/>
      <c r="R223" s="21" t="str">
        <f ca="1">IF(Q223=0," ",IFERROR(IF(DATEDIF(TODAY(),Q223,"M")&lt;=5,"ROJO",IF(DATEDIF(TODAY(),Q223,"M")&gt;=12,"VERDE",IF(AND(DATEDIF(TODAY(),Q223,"M")&gt;=6,DATEDIF(TODAY(),Q223,"M")&lt;=11),"AMARILLO"))),S223))</f>
        <v xml:space="preserve"> </v>
      </c>
      <c r="S223" s="21" t="str">
        <f>IF(Q223=0," ",IF(Q223&lt;=$N$5,"VENCIDO","NO VENCIDO"))</f>
        <v xml:space="preserve"> </v>
      </c>
      <c r="T223" s="22"/>
      <c r="U223" s="23"/>
      <c r="V223" s="23"/>
      <c r="W223" s="24"/>
      <c r="X223" s="24"/>
      <c r="Y223" s="147">
        <f>+AT223</f>
        <v>0</v>
      </c>
      <c r="Z223" s="25"/>
      <c r="AA223" s="6"/>
      <c r="AB223" s="146"/>
      <c r="AC223" s="146"/>
      <c r="AD223" s="145">
        <f>+AB223+AC223</f>
        <v>0</v>
      </c>
      <c r="AE223" s="130"/>
      <c r="AF223" s="130"/>
      <c r="AG223" s="130"/>
      <c r="AH223" s="130"/>
      <c r="AI223" s="130"/>
      <c r="AJ223" s="130"/>
      <c r="AK223" s="130"/>
      <c r="AL223" s="130"/>
      <c r="AM223" s="130"/>
      <c r="AN223" s="130"/>
      <c r="AO223" s="123">
        <f>SUM(AD223:AN227)</f>
        <v>0</v>
      </c>
      <c r="AP223" s="28"/>
      <c r="AQ223" s="5"/>
    </row>
    <row r="224" spans="1:43" ht="14.45" customHeight="1">
      <c r="A224" s="200"/>
      <c r="B224" s="114"/>
      <c r="C224" s="114"/>
      <c r="D224" s="222"/>
      <c r="E224" s="192"/>
      <c r="F224" s="179"/>
      <c r="G224" s="179"/>
      <c r="H224" s="179"/>
      <c r="I224" s="179"/>
      <c r="J224" s="176"/>
      <c r="K224" s="169"/>
      <c r="L224" s="165"/>
      <c r="M224" s="158"/>
      <c r="N224" s="18"/>
      <c r="O224" s="19"/>
      <c r="P224" s="19"/>
      <c r="Q224" s="20"/>
      <c r="R224" s="21" t="str">
        <f ca="1">IF(Q224=0," ",IFERROR(IF(DATEDIF(TODAY(),Q224,"M")&lt;=5,"ROJO",IF(DATEDIF(TODAY(),Q224,"M")&gt;=12,"VERDE",IF(AND(DATEDIF(TODAY(),Q224,"M")&gt;=6,DATEDIF(TODAY(),Q224,"M")&lt;=11),"AMARILLO"))),S224))</f>
        <v xml:space="preserve"> </v>
      </c>
      <c r="S224" s="29" t="str">
        <f>IF(Q224=0," ",IF(Q224&lt;=$N$5,"VENCIDO","NO VENCIDO"))</f>
        <v xml:space="preserve"> </v>
      </c>
      <c r="T224" s="22"/>
      <c r="U224" s="23"/>
      <c r="V224" s="23"/>
      <c r="W224" s="24"/>
      <c r="X224" s="24"/>
      <c r="Y224" s="148"/>
      <c r="Z224" s="25"/>
      <c r="AA224" s="6"/>
      <c r="AB224" s="146"/>
      <c r="AC224" s="146"/>
      <c r="AD224" s="145"/>
      <c r="AE224" s="131"/>
      <c r="AF224" s="131"/>
      <c r="AG224" s="131"/>
      <c r="AH224" s="131"/>
      <c r="AI224" s="131"/>
      <c r="AJ224" s="131"/>
      <c r="AK224" s="131"/>
      <c r="AL224" s="131"/>
      <c r="AM224" s="131"/>
      <c r="AN224" s="131"/>
      <c r="AO224" s="124"/>
      <c r="AP224" s="28"/>
      <c r="AQ224" s="5"/>
    </row>
    <row r="225" spans="1:43" ht="14.45" customHeight="1">
      <c r="A225" s="200"/>
      <c r="B225" s="114"/>
      <c r="C225" s="114"/>
      <c r="D225" s="222"/>
      <c r="E225" s="192"/>
      <c r="F225" s="179"/>
      <c r="G225" s="179"/>
      <c r="H225" s="179"/>
      <c r="I225" s="179"/>
      <c r="J225" s="176"/>
      <c r="K225" s="169"/>
      <c r="L225" s="165"/>
      <c r="M225" s="158"/>
      <c r="N225" s="18"/>
      <c r="O225" s="19"/>
      <c r="P225" s="19"/>
      <c r="Q225" s="20"/>
      <c r="R225" s="21" t="str">
        <f ca="1">IF(Q225=0," ",IFERROR(IF(DATEDIF(TODAY(),Q225,"M")&lt;=5,"ROJO",IF(DATEDIF(TODAY(),Q225,"M")&gt;=12,"VERDE",IF(AND(DATEDIF(TODAY(),Q225,"M")&gt;=6,DATEDIF(TODAY(),Q225,"M")&lt;=11),"AMARILLO"))),S225))</f>
        <v xml:space="preserve"> </v>
      </c>
      <c r="S225" s="29" t="str">
        <f>IF(Q225=0," ",IF(Q225&lt;=$N$5,"VENCIDO","NO VENCIDO"))</f>
        <v xml:space="preserve"> </v>
      </c>
      <c r="T225" s="22"/>
      <c r="U225" s="23"/>
      <c r="V225" s="23"/>
      <c r="W225" s="24"/>
      <c r="X225" s="24"/>
      <c r="Y225" s="148"/>
      <c r="Z225" s="25"/>
      <c r="AA225" s="6"/>
      <c r="AB225" s="146"/>
      <c r="AC225" s="146"/>
      <c r="AD225" s="145"/>
      <c r="AE225" s="131"/>
      <c r="AF225" s="131"/>
      <c r="AG225" s="131"/>
      <c r="AH225" s="131"/>
      <c r="AI225" s="131"/>
      <c r="AJ225" s="131"/>
      <c r="AK225" s="131"/>
      <c r="AL225" s="131"/>
      <c r="AM225" s="131"/>
      <c r="AN225" s="131"/>
      <c r="AO225" s="124"/>
      <c r="AP225" s="28"/>
      <c r="AQ225" s="5"/>
    </row>
    <row r="226" spans="1:43" ht="14.45" customHeight="1">
      <c r="A226" s="200"/>
      <c r="B226" s="114"/>
      <c r="C226" s="114"/>
      <c r="D226" s="222"/>
      <c r="E226" s="192"/>
      <c r="F226" s="179"/>
      <c r="G226" s="179"/>
      <c r="H226" s="179"/>
      <c r="I226" s="179"/>
      <c r="J226" s="176"/>
      <c r="K226" s="169"/>
      <c r="L226" s="165"/>
      <c r="M226" s="158"/>
      <c r="N226" s="18"/>
      <c r="O226" s="19"/>
      <c r="P226" s="19"/>
      <c r="Q226" s="20"/>
      <c r="R226" s="21" t="str">
        <f ca="1">IF(Q226=0," ",IFERROR(IF(DATEDIF(TODAY(),Q226,"M")&lt;=5,"ROJO",IF(DATEDIF(TODAY(),Q226,"M")&gt;=12,"VERDE",IF(AND(DATEDIF(TODAY(),Q226,"M")&gt;=6,DATEDIF(TODAY(),Q226,"M")&lt;=11),"AMARILLO"))),S226))</f>
        <v xml:space="preserve"> </v>
      </c>
      <c r="S226" s="29" t="str">
        <f>IF(Q226=0," ",IF(Q226&lt;=$N$5,"VENCIDO","NO VENCIDO"))</f>
        <v xml:space="preserve"> </v>
      </c>
      <c r="T226" s="22"/>
      <c r="U226" s="23"/>
      <c r="V226" s="23"/>
      <c r="W226" s="24"/>
      <c r="X226" s="24"/>
      <c r="Y226" s="148"/>
      <c r="Z226" s="25"/>
      <c r="AA226" s="6"/>
      <c r="AB226" s="146"/>
      <c r="AC226" s="146"/>
      <c r="AD226" s="145"/>
      <c r="AE226" s="131"/>
      <c r="AF226" s="131"/>
      <c r="AG226" s="131"/>
      <c r="AH226" s="131"/>
      <c r="AI226" s="131"/>
      <c r="AJ226" s="131"/>
      <c r="AK226" s="131"/>
      <c r="AL226" s="131"/>
      <c r="AM226" s="131"/>
      <c r="AN226" s="131"/>
      <c r="AO226" s="124"/>
      <c r="AP226" s="28"/>
      <c r="AQ226" s="5"/>
    </row>
    <row r="227" spans="1:43" ht="14.45" customHeight="1">
      <c r="A227" s="200"/>
      <c r="B227" s="114"/>
      <c r="C227" s="114"/>
      <c r="D227" s="222"/>
      <c r="E227" s="192"/>
      <c r="F227" s="179"/>
      <c r="G227" s="179"/>
      <c r="H227" s="179"/>
      <c r="I227" s="179"/>
      <c r="J227" s="176"/>
      <c r="K227" s="169"/>
      <c r="L227" s="165"/>
      <c r="M227" s="159"/>
      <c r="N227" s="18"/>
      <c r="O227" s="19"/>
      <c r="P227" s="19"/>
      <c r="Q227" s="20"/>
      <c r="R227" s="21" t="str">
        <f ca="1">IF(Q227=0," ",IFERROR(IF(DATEDIF(TODAY(),Q227,"M")&lt;=5,"ROJO",IF(DATEDIF(TODAY(),Q227,"M")&gt;=12,"VERDE",IF(AND(DATEDIF(TODAY(),Q227,"M")&gt;=6,DATEDIF(TODAY(),Q227,"M")&lt;=11),"AMARILLO"))),S227))</f>
        <v xml:space="preserve"> </v>
      </c>
      <c r="S227" s="29" t="str">
        <f>IF(Q227=0," ",IF(Q227&lt;=$N$5,"VENCIDO","NO VENCIDO"))</f>
        <v xml:space="preserve"> </v>
      </c>
      <c r="T227" s="22"/>
      <c r="U227" s="23"/>
      <c r="V227" s="23"/>
      <c r="W227" s="24"/>
      <c r="X227" s="24"/>
      <c r="Y227" s="148"/>
      <c r="Z227" s="25"/>
      <c r="AA227" s="6"/>
      <c r="AB227" s="146"/>
      <c r="AC227" s="146"/>
      <c r="AD227" s="145"/>
      <c r="AE227" s="132"/>
      <c r="AF227" s="132"/>
      <c r="AG227" s="132"/>
      <c r="AH227" s="132"/>
      <c r="AI227" s="132"/>
      <c r="AJ227" s="132"/>
      <c r="AK227" s="132"/>
      <c r="AL227" s="132"/>
      <c r="AM227" s="132"/>
      <c r="AN227" s="132"/>
      <c r="AO227" s="125"/>
      <c r="AP227" s="28"/>
      <c r="AQ227" s="5"/>
    </row>
    <row r="228" spans="1:43" ht="16.5">
      <c r="A228" s="200"/>
      <c r="B228" s="114"/>
      <c r="C228" s="114"/>
      <c r="D228" s="223"/>
      <c r="E228" s="193"/>
      <c r="F228" s="180"/>
      <c r="G228" s="180"/>
      <c r="H228" s="180"/>
      <c r="I228" s="180"/>
      <c r="J228" s="177"/>
      <c r="K228" s="170"/>
      <c r="L228" s="166"/>
      <c r="M228" s="32" t="b">
        <f>M223=N228</f>
        <v>0</v>
      </c>
      <c r="N228" s="33">
        <f>SUM(N223:N227)</f>
        <v>0</v>
      </c>
      <c r="O228" s="34" t="s">
        <v>113</v>
      </c>
      <c r="P228" s="35"/>
      <c r="Q228" s="36"/>
      <c r="R228" s="36"/>
      <c r="S228" s="36"/>
      <c r="T228" s="37">
        <f>SUM(T223:T227)</f>
        <v>0</v>
      </c>
      <c r="U228" s="38"/>
      <c r="V228" s="38"/>
      <c r="W228" s="39"/>
      <c r="X228" s="39"/>
      <c r="Y228" s="149"/>
      <c r="Z228" s="40"/>
      <c r="AA228" s="6"/>
      <c r="AB228" s="41"/>
      <c r="AC228" s="42"/>
      <c r="AD228" s="42"/>
      <c r="AE228" s="42"/>
      <c r="AF228" s="42"/>
      <c r="AG228" s="42"/>
      <c r="AH228" s="42"/>
      <c r="AI228" s="42"/>
      <c r="AJ228" s="42"/>
      <c r="AK228" s="42"/>
      <c r="AL228" s="42"/>
      <c r="AM228" s="42"/>
      <c r="AN228" s="42"/>
      <c r="AO228" s="43"/>
      <c r="AP228" s="28"/>
      <c r="AQ228" s="5"/>
    </row>
    <row r="229" spans="1:43" ht="14.45" customHeight="1">
      <c r="A229" s="200">
        <f>A223+1</f>
        <v>2</v>
      </c>
      <c r="B229" s="114" t="s">
        <v>178</v>
      </c>
      <c r="C229" s="114"/>
      <c r="D229" s="221">
        <f>+Noviembre!M229</f>
        <v>135</v>
      </c>
      <c r="E229" s="191"/>
      <c r="F229" s="178"/>
      <c r="G229" s="178"/>
      <c r="H229" s="178"/>
      <c r="I229" s="178"/>
      <c r="J229" s="175">
        <f>+F229+G229</f>
        <v>0</v>
      </c>
      <c r="K229" s="168">
        <f>+AO229</f>
        <v>0</v>
      </c>
      <c r="L229" s="164">
        <f>+J229+K229</f>
        <v>0</v>
      </c>
      <c r="M229" s="157">
        <f>+(D229+E229)-(L229)+H229-I229</f>
        <v>135</v>
      </c>
      <c r="N229" s="18"/>
      <c r="O229" s="19"/>
      <c r="P229" s="19"/>
      <c r="Q229" s="20"/>
      <c r="R229" s="21" t="str">
        <f ca="1">IF(Q229=0," ",IFERROR(IF(DATEDIF(TODAY(),Q229,"M")&lt;=5,"ROJO",IF(DATEDIF(TODAY(),Q229,"M")&gt;=12,"VERDE",IF(AND(DATEDIF(TODAY(),Q229,"M")&gt;=6,DATEDIF(TODAY(),Q229,"M")&lt;=11),"AMARILLO"))),S229))</f>
        <v xml:space="preserve"> </v>
      </c>
      <c r="S229" s="21" t="str">
        <f>IF(Q229=0," ",IF(Q229&lt;=$N$5,"VENCIDO","NO VENCIDO"))</f>
        <v xml:space="preserve"> </v>
      </c>
      <c r="T229" s="22"/>
      <c r="U229" s="23"/>
      <c r="V229" s="23"/>
      <c r="W229" s="24"/>
      <c r="X229" s="24"/>
      <c r="Y229" s="147">
        <f>+AT229</f>
        <v>0</v>
      </c>
      <c r="Z229" s="25"/>
      <c r="AA229" s="6"/>
      <c r="AB229" s="146"/>
      <c r="AC229" s="146"/>
      <c r="AD229" s="145">
        <f>+AB229+AC229</f>
        <v>0</v>
      </c>
      <c r="AE229" s="130"/>
      <c r="AF229" s="146"/>
      <c r="AG229" s="146"/>
      <c r="AH229" s="146"/>
      <c r="AI229" s="146"/>
      <c r="AJ229" s="146"/>
      <c r="AK229" s="146"/>
      <c r="AL229" s="146"/>
      <c r="AM229" s="146"/>
      <c r="AN229" s="146"/>
      <c r="AO229" s="123">
        <f>SUM(AD229:AN233)</f>
        <v>0</v>
      </c>
      <c r="AP229" s="28"/>
      <c r="AQ229" s="5"/>
    </row>
    <row r="230" spans="1:43" ht="14.45" customHeight="1">
      <c r="A230" s="200"/>
      <c r="B230" s="114"/>
      <c r="C230" s="114"/>
      <c r="D230" s="222"/>
      <c r="E230" s="192"/>
      <c r="F230" s="179"/>
      <c r="G230" s="179"/>
      <c r="H230" s="179"/>
      <c r="I230" s="179"/>
      <c r="J230" s="176"/>
      <c r="K230" s="169"/>
      <c r="L230" s="165"/>
      <c r="M230" s="158"/>
      <c r="N230" s="18"/>
      <c r="O230" s="19"/>
      <c r="P230" s="19"/>
      <c r="Q230" s="20"/>
      <c r="R230" s="21" t="str">
        <f ca="1">IF(Q230=0," ",IFERROR(IF(DATEDIF(TODAY(),Q230,"M")&lt;=5,"ROJO",IF(DATEDIF(TODAY(),Q230,"M")&gt;=12,"VERDE",IF(AND(DATEDIF(TODAY(),Q230,"M")&gt;=6,DATEDIF(TODAY(),Q230,"M")&lt;=11),"AMARILLO"))),S230))</f>
        <v xml:space="preserve"> </v>
      </c>
      <c r="S230" s="29" t="str">
        <f>IF(Q230=0," ",IF(Q230&lt;=$N$5,"VENCIDO","NO VENCIDO"))</f>
        <v xml:space="preserve"> </v>
      </c>
      <c r="T230" s="22"/>
      <c r="U230" s="23"/>
      <c r="V230" s="23"/>
      <c r="W230" s="24"/>
      <c r="X230" s="24"/>
      <c r="Y230" s="148"/>
      <c r="Z230" s="25"/>
      <c r="AA230" s="6"/>
      <c r="AB230" s="146"/>
      <c r="AC230" s="146"/>
      <c r="AD230" s="145"/>
      <c r="AE230" s="131"/>
      <c r="AF230" s="146"/>
      <c r="AG230" s="146"/>
      <c r="AH230" s="146"/>
      <c r="AI230" s="146"/>
      <c r="AJ230" s="146"/>
      <c r="AK230" s="146"/>
      <c r="AL230" s="146"/>
      <c r="AM230" s="146"/>
      <c r="AN230" s="146"/>
      <c r="AO230" s="124"/>
      <c r="AP230" s="28"/>
      <c r="AQ230" s="5"/>
    </row>
    <row r="231" spans="1:43" ht="14.45" customHeight="1">
      <c r="A231" s="200"/>
      <c r="B231" s="114"/>
      <c r="C231" s="114"/>
      <c r="D231" s="222"/>
      <c r="E231" s="192"/>
      <c r="F231" s="179"/>
      <c r="G231" s="179"/>
      <c r="H231" s="179"/>
      <c r="I231" s="179"/>
      <c r="J231" s="176"/>
      <c r="K231" s="169"/>
      <c r="L231" s="165"/>
      <c r="M231" s="158"/>
      <c r="N231" s="18"/>
      <c r="O231" s="19"/>
      <c r="P231" s="19"/>
      <c r="Q231" s="20"/>
      <c r="R231" s="21" t="str">
        <f ca="1">IF(Q231=0," ",IFERROR(IF(DATEDIF(TODAY(),Q231,"M")&lt;=5,"ROJO",IF(DATEDIF(TODAY(),Q231,"M")&gt;=12,"VERDE",IF(AND(DATEDIF(TODAY(),Q231,"M")&gt;=6,DATEDIF(TODAY(),Q231,"M")&lt;=11),"AMARILLO"))),S231))</f>
        <v xml:space="preserve"> </v>
      </c>
      <c r="S231" s="29" t="str">
        <f>IF(Q231=0," ",IF(Q231&lt;=$N$5,"VENCIDO","NO VENCIDO"))</f>
        <v xml:space="preserve"> </v>
      </c>
      <c r="T231" s="22"/>
      <c r="U231" s="23"/>
      <c r="V231" s="23"/>
      <c r="W231" s="24"/>
      <c r="X231" s="24"/>
      <c r="Y231" s="148"/>
      <c r="Z231" s="25"/>
      <c r="AA231" s="6"/>
      <c r="AB231" s="146"/>
      <c r="AC231" s="146"/>
      <c r="AD231" s="145"/>
      <c r="AE231" s="131"/>
      <c r="AF231" s="146"/>
      <c r="AG231" s="146"/>
      <c r="AH231" s="146"/>
      <c r="AI231" s="146"/>
      <c r="AJ231" s="146"/>
      <c r="AK231" s="146"/>
      <c r="AL231" s="146"/>
      <c r="AM231" s="146"/>
      <c r="AN231" s="146"/>
      <c r="AO231" s="124"/>
      <c r="AP231" s="28"/>
      <c r="AQ231" s="5"/>
    </row>
    <row r="232" spans="1:43" ht="14.45" customHeight="1">
      <c r="A232" s="200"/>
      <c r="B232" s="114"/>
      <c r="C232" s="114"/>
      <c r="D232" s="222"/>
      <c r="E232" s="192"/>
      <c r="F232" s="179"/>
      <c r="G232" s="179"/>
      <c r="H232" s="179"/>
      <c r="I232" s="179"/>
      <c r="J232" s="176"/>
      <c r="K232" s="169"/>
      <c r="L232" s="165"/>
      <c r="M232" s="158"/>
      <c r="N232" s="18"/>
      <c r="O232" s="19"/>
      <c r="P232" s="19"/>
      <c r="Q232" s="20"/>
      <c r="R232" s="21" t="str">
        <f ca="1">IF(Q232=0," ",IFERROR(IF(DATEDIF(TODAY(),Q232,"M")&lt;=5,"ROJO",IF(DATEDIF(TODAY(),Q232,"M")&gt;=12,"VERDE",IF(AND(DATEDIF(TODAY(),Q232,"M")&gt;=6,DATEDIF(TODAY(),Q232,"M")&lt;=11),"AMARILLO"))),S232))</f>
        <v xml:space="preserve"> </v>
      </c>
      <c r="S232" s="29" t="str">
        <f>IF(Q232=0," ",IF(Q232&lt;=$N$5,"VENCIDO","NO VENCIDO"))</f>
        <v xml:space="preserve"> </v>
      </c>
      <c r="T232" s="22"/>
      <c r="U232" s="23"/>
      <c r="V232" s="23"/>
      <c r="W232" s="24"/>
      <c r="X232" s="24"/>
      <c r="Y232" s="148"/>
      <c r="Z232" s="25"/>
      <c r="AA232" s="6"/>
      <c r="AB232" s="146"/>
      <c r="AC232" s="146"/>
      <c r="AD232" s="145"/>
      <c r="AE232" s="131"/>
      <c r="AF232" s="146"/>
      <c r="AG232" s="146"/>
      <c r="AH232" s="146"/>
      <c r="AI232" s="146"/>
      <c r="AJ232" s="146"/>
      <c r="AK232" s="146"/>
      <c r="AL232" s="146"/>
      <c r="AM232" s="146"/>
      <c r="AN232" s="146"/>
      <c r="AO232" s="124"/>
      <c r="AP232" s="28"/>
      <c r="AQ232" s="5"/>
    </row>
    <row r="233" spans="1:43" ht="14.45" customHeight="1">
      <c r="A233" s="200"/>
      <c r="B233" s="114"/>
      <c r="C233" s="114"/>
      <c r="D233" s="222"/>
      <c r="E233" s="192"/>
      <c r="F233" s="179"/>
      <c r="G233" s="179"/>
      <c r="H233" s="179"/>
      <c r="I233" s="179"/>
      <c r="J233" s="176"/>
      <c r="K233" s="169"/>
      <c r="L233" s="165"/>
      <c r="M233" s="159"/>
      <c r="N233" s="18"/>
      <c r="O233" s="19"/>
      <c r="P233" s="19"/>
      <c r="Q233" s="20"/>
      <c r="R233" s="21" t="str">
        <f ca="1">IF(Q233=0," ",IFERROR(IF(DATEDIF(TODAY(),Q233,"M")&lt;=5,"ROJO",IF(DATEDIF(TODAY(),Q233,"M")&gt;=12,"VERDE",IF(AND(DATEDIF(TODAY(),Q233,"M")&gt;=6,DATEDIF(TODAY(),Q233,"M")&lt;=11),"AMARILLO"))),S233))</f>
        <v xml:space="preserve"> </v>
      </c>
      <c r="S233" s="29" t="str">
        <f>IF(Q233=0," ",IF(Q233&lt;=$N$5,"VENCIDO","NO VENCIDO"))</f>
        <v xml:space="preserve"> </v>
      </c>
      <c r="T233" s="22"/>
      <c r="U233" s="23"/>
      <c r="V233" s="23"/>
      <c r="W233" s="24"/>
      <c r="X233" s="24"/>
      <c r="Y233" s="148"/>
      <c r="Z233" s="25"/>
      <c r="AA233" s="6"/>
      <c r="AB233" s="146"/>
      <c r="AC233" s="146"/>
      <c r="AD233" s="145"/>
      <c r="AE233" s="132"/>
      <c r="AF233" s="146"/>
      <c r="AG233" s="146"/>
      <c r="AH233" s="146"/>
      <c r="AI233" s="146"/>
      <c r="AJ233" s="146"/>
      <c r="AK233" s="146"/>
      <c r="AL233" s="146"/>
      <c r="AM233" s="146"/>
      <c r="AN233" s="146"/>
      <c r="AO233" s="125"/>
      <c r="AP233" s="28"/>
      <c r="AQ233" s="5"/>
    </row>
    <row r="234" spans="1:43" ht="16.5">
      <c r="A234" s="200"/>
      <c r="B234" s="114"/>
      <c r="C234" s="114"/>
      <c r="D234" s="223"/>
      <c r="E234" s="193"/>
      <c r="F234" s="180"/>
      <c r="G234" s="180"/>
      <c r="H234" s="180"/>
      <c r="I234" s="180"/>
      <c r="J234" s="177"/>
      <c r="K234" s="170"/>
      <c r="L234" s="166"/>
      <c r="M234" s="32" t="b">
        <f>M229=N234</f>
        <v>0</v>
      </c>
      <c r="N234" s="33">
        <f>SUM(N229:N233)</f>
        <v>0</v>
      </c>
      <c r="O234" s="34" t="s">
        <v>113</v>
      </c>
      <c r="P234" s="35"/>
      <c r="Q234" s="36"/>
      <c r="R234" s="36"/>
      <c r="S234" s="36"/>
      <c r="T234" s="37">
        <f>SUM(T229:T233)</f>
        <v>0</v>
      </c>
      <c r="U234" s="38"/>
      <c r="V234" s="38"/>
      <c r="W234" s="39"/>
      <c r="X234" s="39"/>
      <c r="Y234" s="149"/>
      <c r="Z234" s="40"/>
      <c r="AA234" s="6"/>
      <c r="AB234" s="41"/>
      <c r="AC234" s="42"/>
      <c r="AD234" s="42"/>
      <c r="AE234" s="42"/>
      <c r="AF234" s="42"/>
      <c r="AG234" s="42"/>
      <c r="AH234" s="42"/>
      <c r="AI234" s="42"/>
      <c r="AJ234" s="42"/>
      <c r="AK234" s="42"/>
      <c r="AL234" s="42"/>
      <c r="AM234" s="42"/>
      <c r="AN234" s="42"/>
      <c r="AO234" s="43"/>
      <c r="AP234" s="28"/>
      <c r="AQ234" s="5"/>
    </row>
    <row r="235" spans="1:43" ht="14.45" customHeight="1">
      <c r="A235" s="200">
        <f>A229+1</f>
        <v>3</v>
      </c>
      <c r="B235" s="114" t="s">
        <v>180</v>
      </c>
      <c r="C235" s="114"/>
      <c r="D235" s="221">
        <f>+Noviembre!M235</f>
        <v>0</v>
      </c>
      <c r="E235" s="191"/>
      <c r="F235" s="178"/>
      <c r="G235" s="178"/>
      <c r="H235" s="178"/>
      <c r="I235" s="178"/>
      <c r="J235" s="175">
        <f>+F235+G235</f>
        <v>0</v>
      </c>
      <c r="K235" s="168">
        <f>+AO235</f>
        <v>0</v>
      </c>
      <c r="L235" s="164">
        <f>+J235+K235</f>
        <v>0</v>
      </c>
      <c r="M235" s="157">
        <f>+(D235+E235)-(L235)+H235-I235</f>
        <v>0</v>
      </c>
      <c r="N235" s="18"/>
      <c r="O235" s="19"/>
      <c r="P235" s="19"/>
      <c r="Q235" s="20"/>
      <c r="R235" s="21" t="str">
        <f ca="1">IF(Q235=0," ",IFERROR(IF(DATEDIF(TODAY(),Q235,"M")&lt;=5,"ROJO",IF(DATEDIF(TODAY(),Q235,"M")&gt;=12,"VERDE",IF(AND(DATEDIF(TODAY(),Q235,"M")&gt;=6,DATEDIF(TODAY(),Q235,"M")&lt;=11),"AMARILLO"))),S235))</f>
        <v xml:space="preserve"> </v>
      </c>
      <c r="S235" s="21" t="str">
        <f>IF(Q235=0," ",IF(Q235&lt;=$N$5,"VENCIDO","NO VENCIDO"))</f>
        <v xml:space="preserve"> </v>
      </c>
      <c r="T235" s="22"/>
      <c r="U235" s="23"/>
      <c r="V235" s="23"/>
      <c r="W235" s="24"/>
      <c r="X235" s="24"/>
      <c r="Y235" s="147">
        <f>+AT235</f>
        <v>0</v>
      </c>
      <c r="Z235" s="25"/>
      <c r="AA235" s="6"/>
      <c r="AB235" s="146"/>
      <c r="AC235" s="146"/>
      <c r="AD235" s="145">
        <f>+AB235+AC235</f>
        <v>0</v>
      </c>
      <c r="AE235" s="146"/>
      <c r="AF235" s="146"/>
      <c r="AG235" s="146"/>
      <c r="AH235" s="146"/>
      <c r="AI235" s="146"/>
      <c r="AJ235" s="146"/>
      <c r="AK235" s="146"/>
      <c r="AL235" s="146"/>
      <c r="AM235" s="146"/>
      <c r="AN235" s="146"/>
      <c r="AO235" s="123">
        <f>SUM(AD235:AN239)</f>
        <v>0</v>
      </c>
      <c r="AP235" s="28"/>
      <c r="AQ235" s="5"/>
    </row>
    <row r="236" spans="1:43" ht="14.45" customHeight="1">
      <c r="A236" s="200"/>
      <c r="B236" s="114"/>
      <c r="C236" s="114"/>
      <c r="D236" s="222"/>
      <c r="E236" s="192"/>
      <c r="F236" s="179"/>
      <c r="G236" s="179"/>
      <c r="H236" s="179"/>
      <c r="I236" s="179"/>
      <c r="J236" s="176"/>
      <c r="K236" s="169"/>
      <c r="L236" s="165"/>
      <c r="M236" s="158"/>
      <c r="N236" s="18"/>
      <c r="O236" s="19"/>
      <c r="P236" s="19"/>
      <c r="Q236" s="20"/>
      <c r="R236" s="21" t="str">
        <f ca="1">IF(Q236=0," ",IFERROR(IF(DATEDIF(TODAY(),Q236,"M")&lt;=5,"ROJO",IF(DATEDIF(TODAY(),Q236,"M")&gt;=12,"VERDE",IF(AND(DATEDIF(TODAY(),Q236,"M")&gt;=6,DATEDIF(TODAY(),Q236,"M")&lt;=11),"AMARILLO"))),S236))</f>
        <v xml:space="preserve"> </v>
      </c>
      <c r="S236" s="29" t="str">
        <f>IF(Q236=0," ",IF(Q236&lt;=$N$5,"VENCIDO","NO VENCIDO"))</f>
        <v xml:space="preserve"> </v>
      </c>
      <c r="T236" s="22"/>
      <c r="U236" s="23"/>
      <c r="V236" s="23"/>
      <c r="W236" s="24"/>
      <c r="X236" s="24"/>
      <c r="Y236" s="148"/>
      <c r="Z236" s="25"/>
      <c r="AA236" s="6"/>
      <c r="AB236" s="146"/>
      <c r="AC236" s="146"/>
      <c r="AD236" s="145"/>
      <c r="AE236" s="146"/>
      <c r="AF236" s="146"/>
      <c r="AG236" s="146"/>
      <c r="AH236" s="146"/>
      <c r="AI236" s="146"/>
      <c r="AJ236" s="146"/>
      <c r="AK236" s="146"/>
      <c r="AL236" s="146"/>
      <c r="AM236" s="146"/>
      <c r="AN236" s="146"/>
      <c r="AO236" s="124"/>
      <c r="AP236" s="28"/>
      <c r="AQ236" s="5"/>
    </row>
    <row r="237" spans="1:43" ht="14.45" customHeight="1">
      <c r="A237" s="200"/>
      <c r="B237" s="114"/>
      <c r="C237" s="114"/>
      <c r="D237" s="222"/>
      <c r="E237" s="192"/>
      <c r="F237" s="179"/>
      <c r="G237" s="179"/>
      <c r="H237" s="179"/>
      <c r="I237" s="179"/>
      <c r="J237" s="176"/>
      <c r="K237" s="169"/>
      <c r="L237" s="165"/>
      <c r="M237" s="158"/>
      <c r="N237" s="18"/>
      <c r="O237" s="19"/>
      <c r="P237" s="19"/>
      <c r="Q237" s="20"/>
      <c r="R237" s="21" t="str">
        <f ca="1">IF(Q237=0," ",IFERROR(IF(DATEDIF(TODAY(),Q237,"M")&lt;=5,"ROJO",IF(DATEDIF(TODAY(),Q237,"M")&gt;=12,"VERDE",IF(AND(DATEDIF(TODAY(),Q237,"M")&gt;=6,DATEDIF(TODAY(),Q237,"M")&lt;=11),"AMARILLO"))),S237))</f>
        <v xml:space="preserve"> </v>
      </c>
      <c r="S237" s="29" t="str">
        <f>IF(Q237=0," ",IF(Q237&lt;=$N$5,"VENCIDO","NO VENCIDO"))</f>
        <v xml:space="preserve"> </v>
      </c>
      <c r="T237" s="22"/>
      <c r="U237" s="23"/>
      <c r="V237" s="23"/>
      <c r="W237" s="24"/>
      <c r="X237" s="24"/>
      <c r="Y237" s="148"/>
      <c r="Z237" s="25"/>
      <c r="AA237" s="6"/>
      <c r="AB237" s="146"/>
      <c r="AC237" s="146"/>
      <c r="AD237" s="145"/>
      <c r="AE237" s="146"/>
      <c r="AF237" s="146"/>
      <c r="AG237" s="146"/>
      <c r="AH237" s="146"/>
      <c r="AI237" s="146"/>
      <c r="AJ237" s="146"/>
      <c r="AK237" s="146"/>
      <c r="AL237" s="146"/>
      <c r="AM237" s="146"/>
      <c r="AN237" s="146"/>
      <c r="AO237" s="124"/>
      <c r="AP237" s="28"/>
      <c r="AQ237" s="5"/>
    </row>
    <row r="238" spans="1:43" ht="14.45" customHeight="1">
      <c r="A238" s="200"/>
      <c r="B238" s="114"/>
      <c r="C238" s="114"/>
      <c r="D238" s="222"/>
      <c r="E238" s="192"/>
      <c r="F238" s="179"/>
      <c r="G238" s="179"/>
      <c r="H238" s="179"/>
      <c r="I238" s="179"/>
      <c r="J238" s="176"/>
      <c r="K238" s="169"/>
      <c r="L238" s="165"/>
      <c r="M238" s="158"/>
      <c r="N238" s="18"/>
      <c r="O238" s="19"/>
      <c r="P238" s="19"/>
      <c r="Q238" s="20"/>
      <c r="R238" s="21" t="str">
        <f ca="1">IF(Q238=0," ",IFERROR(IF(DATEDIF(TODAY(),Q238,"M")&lt;=5,"ROJO",IF(DATEDIF(TODAY(),Q238,"M")&gt;=12,"VERDE",IF(AND(DATEDIF(TODAY(),Q238,"M")&gt;=6,DATEDIF(TODAY(),Q238,"M")&lt;=11),"AMARILLO"))),S238))</f>
        <v xml:space="preserve"> </v>
      </c>
      <c r="S238" s="29" t="str">
        <f>IF(Q238=0," ",IF(Q238&lt;=$N$5,"VENCIDO","NO VENCIDO"))</f>
        <v xml:space="preserve"> </v>
      </c>
      <c r="T238" s="22"/>
      <c r="U238" s="23"/>
      <c r="V238" s="23"/>
      <c r="W238" s="24"/>
      <c r="X238" s="24"/>
      <c r="Y238" s="148"/>
      <c r="Z238" s="25"/>
      <c r="AA238" s="6"/>
      <c r="AB238" s="146"/>
      <c r="AC238" s="146"/>
      <c r="AD238" s="145"/>
      <c r="AE238" s="146"/>
      <c r="AF238" s="146"/>
      <c r="AG238" s="146"/>
      <c r="AH238" s="146"/>
      <c r="AI238" s="146"/>
      <c r="AJ238" s="146"/>
      <c r="AK238" s="146"/>
      <c r="AL238" s="146"/>
      <c r="AM238" s="146"/>
      <c r="AN238" s="146"/>
      <c r="AO238" s="124"/>
      <c r="AP238" s="28"/>
      <c r="AQ238" s="5"/>
    </row>
    <row r="239" spans="1:43" ht="14.45" customHeight="1">
      <c r="A239" s="200"/>
      <c r="B239" s="114"/>
      <c r="C239" s="114"/>
      <c r="D239" s="222"/>
      <c r="E239" s="192"/>
      <c r="F239" s="179"/>
      <c r="G239" s="179"/>
      <c r="H239" s="179"/>
      <c r="I239" s="179"/>
      <c r="J239" s="176"/>
      <c r="K239" s="169"/>
      <c r="L239" s="165"/>
      <c r="M239" s="159"/>
      <c r="N239" s="18"/>
      <c r="O239" s="19"/>
      <c r="P239" s="19"/>
      <c r="Q239" s="20"/>
      <c r="R239" s="21" t="str">
        <f ca="1">IF(Q239=0," ",IFERROR(IF(DATEDIF(TODAY(),Q239,"M")&lt;=5,"ROJO",IF(DATEDIF(TODAY(),Q239,"M")&gt;=12,"VERDE",IF(AND(DATEDIF(TODAY(),Q239,"M")&gt;=6,DATEDIF(TODAY(),Q239,"M")&lt;=11),"AMARILLO"))),S239))</f>
        <v xml:space="preserve"> </v>
      </c>
      <c r="S239" s="29" t="str">
        <f>IF(Q239=0," ",IF(Q239&lt;=$N$5,"VENCIDO","NO VENCIDO"))</f>
        <v xml:space="preserve"> </v>
      </c>
      <c r="T239" s="22"/>
      <c r="U239" s="23"/>
      <c r="V239" s="23"/>
      <c r="W239" s="24"/>
      <c r="X239" s="24"/>
      <c r="Y239" s="148"/>
      <c r="Z239" s="25"/>
      <c r="AA239" s="6"/>
      <c r="AB239" s="146"/>
      <c r="AC239" s="146"/>
      <c r="AD239" s="145"/>
      <c r="AE239" s="146"/>
      <c r="AF239" s="146"/>
      <c r="AG239" s="146"/>
      <c r="AH239" s="146"/>
      <c r="AI239" s="146"/>
      <c r="AJ239" s="146"/>
      <c r="AK239" s="146"/>
      <c r="AL239" s="146"/>
      <c r="AM239" s="146"/>
      <c r="AN239" s="146"/>
      <c r="AO239" s="125"/>
      <c r="AP239" s="28"/>
      <c r="AQ239" s="5"/>
    </row>
    <row r="240" spans="1:43" ht="16.5">
      <c r="A240" s="200"/>
      <c r="B240" s="114"/>
      <c r="C240" s="114"/>
      <c r="D240" s="223"/>
      <c r="E240" s="193"/>
      <c r="F240" s="180"/>
      <c r="G240" s="180"/>
      <c r="H240" s="180"/>
      <c r="I240" s="180"/>
      <c r="J240" s="177"/>
      <c r="K240" s="170"/>
      <c r="L240" s="166"/>
      <c r="M240" s="32" t="b">
        <f>M235=N240</f>
        <v>1</v>
      </c>
      <c r="N240" s="33">
        <f>SUM(N235:N239)</f>
        <v>0</v>
      </c>
      <c r="O240" s="34" t="s">
        <v>113</v>
      </c>
      <c r="P240" s="35"/>
      <c r="Q240" s="36"/>
      <c r="R240" s="36"/>
      <c r="S240" s="36"/>
      <c r="T240" s="37">
        <f>SUM(T235:T239)</f>
        <v>0</v>
      </c>
      <c r="U240" s="38"/>
      <c r="V240" s="38"/>
      <c r="W240" s="39"/>
      <c r="X240" s="39"/>
      <c r="Y240" s="149"/>
      <c r="Z240" s="40"/>
      <c r="AA240" s="6"/>
      <c r="AB240" s="41"/>
      <c r="AC240" s="42"/>
      <c r="AD240" s="42"/>
      <c r="AE240" s="42"/>
      <c r="AF240" s="42"/>
      <c r="AG240" s="42"/>
      <c r="AH240" s="42"/>
      <c r="AI240" s="42"/>
      <c r="AJ240" s="42"/>
      <c r="AK240" s="42"/>
      <c r="AL240" s="42"/>
      <c r="AM240" s="42"/>
      <c r="AN240" s="42"/>
      <c r="AO240" s="43"/>
      <c r="AP240" s="28"/>
      <c r="AQ240" s="5"/>
    </row>
    <row r="241" spans="1:43" ht="14.45" customHeight="1">
      <c r="A241" s="200">
        <f>A235+1</f>
        <v>4</v>
      </c>
      <c r="B241" s="114" t="s">
        <v>181</v>
      </c>
      <c r="C241" s="114"/>
      <c r="D241" s="221">
        <f>+Noviembre!M241</f>
        <v>0</v>
      </c>
      <c r="E241" s="191"/>
      <c r="F241" s="178"/>
      <c r="G241" s="178"/>
      <c r="H241" s="178"/>
      <c r="I241" s="178"/>
      <c r="J241" s="175">
        <f>+F241+G241</f>
        <v>0</v>
      </c>
      <c r="K241" s="168">
        <f>+AO241</f>
        <v>0</v>
      </c>
      <c r="L241" s="164">
        <f>+J241+K241</f>
        <v>0</v>
      </c>
      <c r="M241" s="157">
        <f>+(D241+E241)-(L241)+H241-I241</f>
        <v>0</v>
      </c>
      <c r="N241" s="18"/>
      <c r="O241" s="19"/>
      <c r="P241" s="19"/>
      <c r="Q241" s="20"/>
      <c r="R241" s="21" t="str">
        <f ca="1">IF(Q241=0," ",IFERROR(IF(DATEDIF(TODAY(),Q241,"M")&lt;=5,"ROJO",IF(DATEDIF(TODAY(),Q241,"M")&gt;=12,"VERDE",IF(AND(DATEDIF(TODAY(),Q241,"M")&gt;=6,DATEDIF(TODAY(),Q241,"M")&lt;=11),"AMARILLO"))),S241))</f>
        <v xml:space="preserve"> </v>
      </c>
      <c r="S241" s="21" t="str">
        <f>IF(Q241=0," ",IF(Q241&lt;=$N$5,"VENCIDO","NO VENCIDO"))</f>
        <v xml:space="preserve"> </v>
      </c>
      <c r="T241" s="22"/>
      <c r="U241" s="23"/>
      <c r="V241" s="23"/>
      <c r="W241" s="24"/>
      <c r="X241" s="24"/>
      <c r="Y241" s="147">
        <f>+AT241</f>
        <v>0</v>
      </c>
      <c r="Z241" s="25"/>
      <c r="AA241" s="6"/>
      <c r="AB241" s="146"/>
      <c r="AC241" s="146"/>
      <c r="AD241" s="145">
        <f>+AB241+AC241</f>
        <v>0</v>
      </c>
      <c r="AE241" s="146"/>
      <c r="AF241" s="146"/>
      <c r="AG241" s="146"/>
      <c r="AH241" s="146"/>
      <c r="AI241" s="146"/>
      <c r="AJ241" s="146"/>
      <c r="AK241" s="146"/>
      <c r="AL241" s="146"/>
      <c r="AM241" s="146"/>
      <c r="AN241" s="146"/>
      <c r="AO241" s="123">
        <f>SUM(AD241:AN245)</f>
        <v>0</v>
      </c>
      <c r="AP241" s="28"/>
      <c r="AQ241" s="5"/>
    </row>
    <row r="242" spans="1:43" ht="14.45" customHeight="1">
      <c r="A242" s="200"/>
      <c r="B242" s="114"/>
      <c r="C242" s="114"/>
      <c r="D242" s="222"/>
      <c r="E242" s="192"/>
      <c r="F242" s="179"/>
      <c r="G242" s="179"/>
      <c r="H242" s="179"/>
      <c r="I242" s="179"/>
      <c r="J242" s="176"/>
      <c r="K242" s="169"/>
      <c r="L242" s="165"/>
      <c r="M242" s="158"/>
      <c r="N242" s="18"/>
      <c r="O242" s="19"/>
      <c r="P242" s="19"/>
      <c r="Q242" s="20"/>
      <c r="R242" s="21" t="str">
        <f ca="1">IF(Q242=0," ",IFERROR(IF(DATEDIF(TODAY(),Q242,"M")&lt;=5,"ROJO",IF(DATEDIF(TODAY(),Q242,"M")&gt;=12,"VERDE",IF(AND(DATEDIF(TODAY(),Q242,"M")&gt;=6,DATEDIF(TODAY(),Q242,"M")&lt;=11),"AMARILLO"))),S242))</f>
        <v xml:space="preserve"> </v>
      </c>
      <c r="S242" s="29" t="str">
        <f>IF(Q242=0," ",IF(Q242&lt;=$N$5,"VENCIDO","NO VENCIDO"))</f>
        <v xml:space="preserve"> </v>
      </c>
      <c r="T242" s="22"/>
      <c r="U242" s="23"/>
      <c r="V242" s="23"/>
      <c r="W242" s="24"/>
      <c r="X242" s="24"/>
      <c r="Y242" s="148"/>
      <c r="Z242" s="25"/>
      <c r="AA242" s="6"/>
      <c r="AB242" s="146"/>
      <c r="AC242" s="146"/>
      <c r="AD242" s="145"/>
      <c r="AE242" s="146"/>
      <c r="AF242" s="146"/>
      <c r="AG242" s="146"/>
      <c r="AH242" s="146"/>
      <c r="AI242" s="146"/>
      <c r="AJ242" s="146"/>
      <c r="AK242" s="146"/>
      <c r="AL242" s="146"/>
      <c r="AM242" s="146"/>
      <c r="AN242" s="146"/>
      <c r="AO242" s="124"/>
      <c r="AP242" s="28"/>
      <c r="AQ242" s="5"/>
    </row>
    <row r="243" spans="1:43" ht="14.45" customHeight="1">
      <c r="A243" s="200"/>
      <c r="B243" s="114"/>
      <c r="C243" s="114"/>
      <c r="D243" s="222"/>
      <c r="E243" s="192"/>
      <c r="F243" s="179"/>
      <c r="G243" s="179"/>
      <c r="H243" s="179"/>
      <c r="I243" s="179"/>
      <c r="J243" s="176"/>
      <c r="K243" s="169"/>
      <c r="L243" s="165"/>
      <c r="M243" s="158"/>
      <c r="N243" s="18"/>
      <c r="O243" s="19"/>
      <c r="P243" s="19"/>
      <c r="Q243" s="20"/>
      <c r="R243" s="21" t="str">
        <f ca="1">IF(Q243=0," ",IFERROR(IF(DATEDIF(TODAY(),Q243,"M")&lt;=5,"ROJO",IF(DATEDIF(TODAY(),Q243,"M")&gt;=12,"VERDE",IF(AND(DATEDIF(TODAY(),Q243,"M")&gt;=6,DATEDIF(TODAY(),Q243,"M")&lt;=11),"AMARILLO"))),S243))</f>
        <v xml:space="preserve"> </v>
      </c>
      <c r="S243" s="29" t="str">
        <f>IF(Q243=0," ",IF(Q243&lt;=$N$5,"VENCIDO","NO VENCIDO"))</f>
        <v xml:space="preserve"> </v>
      </c>
      <c r="T243" s="22"/>
      <c r="U243" s="23"/>
      <c r="V243" s="23"/>
      <c r="W243" s="24"/>
      <c r="X243" s="24"/>
      <c r="Y243" s="148"/>
      <c r="Z243" s="25"/>
      <c r="AA243" s="6"/>
      <c r="AB243" s="146"/>
      <c r="AC243" s="146"/>
      <c r="AD243" s="145"/>
      <c r="AE243" s="146"/>
      <c r="AF243" s="146"/>
      <c r="AG243" s="146"/>
      <c r="AH243" s="146"/>
      <c r="AI243" s="146"/>
      <c r="AJ243" s="146"/>
      <c r="AK243" s="146"/>
      <c r="AL243" s="146"/>
      <c r="AM243" s="146"/>
      <c r="AN243" s="146"/>
      <c r="AO243" s="124"/>
      <c r="AP243" s="28"/>
      <c r="AQ243" s="5"/>
    </row>
    <row r="244" spans="1:43" ht="14.45" customHeight="1">
      <c r="A244" s="200"/>
      <c r="B244" s="114"/>
      <c r="C244" s="114"/>
      <c r="D244" s="222"/>
      <c r="E244" s="192"/>
      <c r="F244" s="179"/>
      <c r="G244" s="179"/>
      <c r="H244" s="179"/>
      <c r="I244" s="179"/>
      <c r="J244" s="176"/>
      <c r="K244" s="169"/>
      <c r="L244" s="165"/>
      <c r="M244" s="158"/>
      <c r="N244" s="18"/>
      <c r="O244" s="19"/>
      <c r="P244" s="19"/>
      <c r="Q244" s="20"/>
      <c r="R244" s="21" t="str">
        <f ca="1">IF(Q244=0," ",IFERROR(IF(DATEDIF(TODAY(),Q244,"M")&lt;=5,"ROJO",IF(DATEDIF(TODAY(),Q244,"M")&gt;=12,"VERDE",IF(AND(DATEDIF(TODAY(),Q244,"M")&gt;=6,DATEDIF(TODAY(),Q244,"M")&lt;=11),"AMARILLO"))),S244))</f>
        <v xml:space="preserve"> </v>
      </c>
      <c r="S244" s="29" t="str">
        <f>IF(Q244=0," ",IF(Q244&lt;=$N$5,"VENCIDO","NO VENCIDO"))</f>
        <v xml:space="preserve"> </v>
      </c>
      <c r="T244" s="22"/>
      <c r="U244" s="23"/>
      <c r="V244" s="23"/>
      <c r="W244" s="24"/>
      <c r="X244" s="24"/>
      <c r="Y244" s="148"/>
      <c r="Z244" s="25"/>
      <c r="AA244" s="6"/>
      <c r="AB244" s="146"/>
      <c r="AC244" s="146"/>
      <c r="AD244" s="145"/>
      <c r="AE244" s="146"/>
      <c r="AF244" s="146"/>
      <c r="AG244" s="146"/>
      <c r="AH244" s="146"/>
      <c r="AI244" s="146"/>
      <c r="AJ244" s="146"/>
      <c r="AK244" s="146"/>
      <c r="AL244" s="146"/>
      <c r="AM244" s="146"/>
      <c r="AN244" s="146"/>
      <c r="AO244" s="124"/>
      <c r="AP244" s="28"/>
      <c r="AQ244" s="5"/>
    </row>
    <row r="245" spans="1:43" ht="14.45" customHeight="1">
      <c r="A245" s="200"/>
      <c r="B245" s="114"/>
      <c r="C245" s="114"/>
      <c r="D245" s="222"/>
      <c r="E245" s="192"/>
      <c r="F245" s="179"/>
      <c r="G245" s="179"/>
      <c r="H245" s="179"/>
      <c r="I245" s="179"/>
      <c r="J245" s="176"/>
      <c r="K245" s="169"/>
      <c r="L245" s="165"/>
      <c r="M245" s="159"/>
      <c r="N245" s="18"/>
      <c r="O245" s="19"/>
      <c r="P245" s="19"/>
      <c r="Q245" s="20"/>
      <c r="R245" s="21" t="str">
        <f ca="1">IF(Q245=0," ",IFERROR(IF(DATEDIF(TODAY(),Q245,"M")&lt;=5,"ROJO",IF(DATEDIF(TODAY(),Q245,"M")&gt;=12,"VERDE",IF(AND(DATEDIF(TODAY(),Q245,"M")&gt;=6,DATEDIF(TODAY(),Q245,"M")&lt;=11),"AMARILLO"))),S245))</f>
        <v xml:space="preserve"> </v>
      </c>
      <c r="S245" s="29" t="str">
        <f>IF(Q245=0," ",IF(Q245&lt;=$N$5,"VENCIDO","NO VENCIDO"))</f>
        <v xml:space="preserve"> </v>
      </c>
      <c r="T245" s="22"/>
      <c r="U245" s="23"/>
      <c r="V245" s="23"/>
      <c r="W245" s="24"/>
      <c r="X245" s="24"/>
      <c r="Y245" s="148"/>
      <c r="Z245" s="25"/>
      <c r="AA245" s="6"/>
      <c r="AB245" s="146"/>
      <c r="AC245" s="146"/>
      <c r="AD245" s="145"/>
      <c r="AE245" s="146"/>
      <c r="AF245" s="146"/>
      <c r="AG245" s="146"/>
      <c r="AH245" s="146"/>
      <c r="AI245" s="146"/>
      <c r="AJ245" s="146"/>
      <c r="AK245" s="146"/>
      <c r="AL245" s="146"/>
      <c r="AM245" s="146"/>
      <c r="AN245" s="146"/>
      <c r="AO245" s="125"/>
      <c r="AP245" s="28"/>
      <c r="AQ245" s="5"/>
    </row>
    <row r="246" spans="1:43" ht="16.5">
      <c r="A246" s="200"/>
      <c r="B246" s="114"/>
      <c r="C246" s="114"/>
      <c r="D246" s="223"/>
      <c r="E246" s="193"/>
      <c r="F246" s="180"/>
      <c r="G246" s="180"/>
      <c r="H246" s="180"/>
      <c r="I246" s="180"/>
      <c r="J246" s="177"/>
      <c r="K246" s="170"/>
      <c r="L246" s="166"/>
      <c r="M246" s="32" t="b">
        <f>M241=N246</f>
        <v>1</v>
      </c>
      <c r="N246" s="33">
        <f>SUM(N241:N245)</f>
        <v>0</v>
      </c>
      <c r="O246" s="34" t="s">
        <v>113</v>
      </c>
      <c r="P246" s="35"/>
      <c r="Q246" s="36"/>
      <c r="R246" s="36"/>
      <c r="S246" s="36"/>
      <c r="T246" s="37">
        <f>SUM(T241:T245)</f>
        <v>0</v>
      </c>
      <c r="U246" s="38"/>
      <c r="V246" s="38"/>
      <c r="W246" s="39"/>
      <c r="X246" s="39"/>
      <c r="Y246" s="149"/>
      <c r="Z246" s="40"/>
      <c r="AA246" s="6"/>
      <c r="AB246" s="41"/>
      <c r="AC246" s="42"/>
      <c r="AD246" s="42"/>
      <c r="AE246" s="42"/>
      <c r="AF246" s="42"/>
      <c r="AG246" s="42"/>
      <c r="AH246" s="42"/>
      <c r="AI246" s="42"/>
      <c r="AJ246" s="42"/>
      <c r="AK246" s="42"/>
      <c r="AL246" s="42"/>
      <c r="AM246" s="42"/>
      <c r="AN246" s="42"/>
      <c r="AO246" s="43"/>
      <c r="AP246" s="28"/>
      <c r="AQ246" s="5"/>
    </row>
    <row r="247" spans="1:43" ht="14.45" customHeight="1">
      <c r="A247" s="200">
        <f>A241+1</f>
        <v>5</v>
      </c>
      <c r="B247" s="114" t="s">
        <v>182</v>
      </c>
      <c r="C247" s="114"/>
      <c r="D247" s="221">
        <f>+Noviembre!M247</f>
        <v>178</v>
      </c>
      <c r="E247" s="191"/>
      <c r="F247" s="178"/>
      <c r="G247" s="178"/>
      <c r="H247" s="178"/>
      <c r="I247" s="178"/>
      <c r="J247" s="175">
        <f>+F247+G247</f>
        <v>0</v>
      </c>
      <c r="K247" s="168">
        <f>+AO247</f>
        <v>0</v>
      </c>
      <c r="L247" s="164">
        <f>+J247+K247</f>
        <v>0</v>
      </c>
      <c r="M247" s="157">
        <f>+(D247+E247)-(L247)+H247-I247</f>
        <v>178</v>
      </c>
      <c r="N247" s="18"/>
      <c r="O247" s="19"/>
      <c r="P247" s="19"/>
      <c r="Q247" s="20"/>
      <c r="R247" s="21" t="str">
        <f ca="1">IF(Q247=0," ",IFERROR(IF(DATEDIF(TODAY(),Q247,"M")&lt;=5,"ROJO",IF(DATEDIF(TODAY(),Q247,"M")&gt;=12,"VERDE",IF(AND(DATEDIF(TODAY(),Q247,"M")&gt;=6,DATEDIF(TODAY(),Q247,"M")&lt;=11),"AMARILLO"))),S247))</f>
        <v xml:space="preserve"> </v>
      </c>
      <c r="S247" s="21" t="str">
        <f>IF(Q247=0," ",IF(Q247&lt;=$N$5,"VENCIDO","NO VENCIDO"))</f>
        <v xml:space="preserve"> </v>
      </c>
      <c r="T247" s="22"/>
      <c r="U247" s="23"/>
      <c r="V247" s="23"/>
      <c r="W247" s="24"/>
      <c r="X247" s="24"/>
      <c r="Y247" s="147">
        <f>+AT247</f>
        <v>0</v>
      </c>
      <c r="Z247" s="25"/>
      <c r="AA247" s="6"/>
      <c r="AB247" s="146"/>
      <c r="AC247" s="146"/>
      <c r="AD247" s="145">
        <f>+AB247+AC247</f>
        <v>0</v>
      </c>
      <c r="AE247" s="146"/>
      <c r="AF247" s="146"/>
      <c r="AG247" s="146"/>
      <c r="AH247" s="146"/>
      <c r="AI247" s="146"/>
      <c r="AJ247" s="146"/>
      <c r="AK247" s="146"/>
      <c r="AL247" s="146"/>
      <c r="AM247" s="146"/>
      <c r="AN247" s="146"/>
      <c r="AO247" s="123">
        <f>SUM(AD247:AN251)</f>
        <v>0</v>
      </c>
      <c r="AP247" s="28"/>
      <c r="AQ247" s="5"/>
    </row>
    <row r="248" spans="1:43" ht="14.45" customHeight="1">
      <c r="A248" s="200"/>
      <c r="B248" s="114"/>
      <c r="C248" s="114"/>
      <c r="D248" s="222"/>
      <c r="E248" s="192"/>
      <c r="F248" s="179"/>
      <c r="G248" s="179"/>
      <c r="H248" s="179"/>
      <c r="I248" s="179"/>
      <c r="J248" s="176"/>
      <c r="K248" s="169"/>
      <c r="L248" s="165"/>
      <c r="M248" s="158"/>
      <c r="N248" s="18"/>
      <c r="O248" s="19"/>
      <c r="P248" s="19"/>
      <c r="Q248" s="20"/>
      <c r="R248" s="21" t="str">
        <f ca="1">IF(Q248=0," ",IFERROR(IF(DATEDIF(TODAY(),Q248,"M")&lt;=5,"ROJO",IF(DATEDIF(TODAY(),Q248,"M")&gt;=12,"VERDE",IF(AND(DATEDIF(TODAY(),Q248,"M")&gt;=6,DATEDIF(TODAY(),Q248,"M")&lt;=11),"AMARILLO"))),S248))</f>
        <v xml:space="preserve"> </v>
      </c>
      <c r="S248" s="29" t="str">
        <f>IF(Q248=0," ",IF(Q248&lt;=$N$5,"VENCIDO","NO VENCIDO"))</f>
        <v xml:space="preserve"> </v>
      </c>
      <c r="T248" s="22"/>
      <c r="U248" s="23"/>
      <c r="V248" s="23"/>
      <c r="W248" s="24"/>
      <c r="X248" s="24"/>
      <c r="Y248" s="148"/>
      <c r="Z248" s="25"/>
      <c r="AA248" s="6"/>
      <c r="AB248" s="146"/>
      <c r="AC248" s="146"/>
      <c r="AD248" s="145"/>
      <c r="AE248" s="146"/>
      <c r="AF248" s="146"/>
      <c r="AG248" s="146"/>
      <c r="AH248" s="146"/>
      <c r="AI248" s="146"/>
      <c r="AJ248" s="146"/>
      <c r="AK248" s="146"/>
      <c r="AL248" s="146"/>
      <c r="AM248" s="146"/>
      <c r="AN248" s="146"/>
      <c r="AO248" s="124"/>
      <c r="AP248" s="28"/>
      <c r="AQ248" s="5"/>
    </row>
    <row r="249" spans="1:43" ht="14.45" customHeight="1">
      <c r="A249" s="200"/>
      <c r="B249" s="114"/>
      <c r="C249" s="114"/>
      <c r="D249" s="222"/>
      <c r="E249" s="192"/>
      <c r="F249" s="179"/>
      <c r="G249" s="179"/>
      <c r="H249" s="179"/>
      <c r="I249" s="179"/>
      <c r="J249" s="176"/>
      <c r="K249" s="169"/>
      <c r="L249" s="165"/>
      <c r="M249" s="158"/>
      <c r="N249" s="18"/>
      <c r="O249" s="19"/>
      <c r="P249" s="19"/>
      <c r="Q249" s="20"/>
      <c r="R249" s="21" t="str">
        <f ca="1">IF(Q249=0," ",IFERROR(IF(DATEDIF(TODAY(),Q249,"M")&lt;=5,"ROJO",IF(DATEDIF(TODAY(),Q249,"M")&gt;=12,"VERDE",IF(AND(DATEDIF(TODAY(),Q249,"M")&gt;=6,DATEDIF(TODAY(),Q249,"M")&lt;=11),"AMARILLO"))),S249))</f>
        <v xml:space="preserve"> </v>
      </c>
      <c r="S249" s="29" t="str">
        <f>IF(Q249=0," ",IF(Q249&lt;=$N$5,"VENCIDO","NO VENCIDO"))</f>
        <v xml:space="preserve"> </v>
      </c>
      <c r="T249" s="22"/>
      <c r="U249" s="23"/>
      <c r="V249" s="23"/>
      <c r="W249" s="24"/>
      <c r="X249" s="24"/>
      <c r="Y249" s="148"/>
      <c r="Z249" s="25"/>
      <c r="AA249" s="6"/>
      <c r="AB249" s="146"/>
      <c r="AC249" s="146"/>
      <c r="AD249" s="145"/>
      <c r="AE249" s="146"/>
      <c r="AF249" s="146"/>
      <c r="AG249" s="146"/>
      <c r="AH249" s="146"/>
      <c r="AI249" s="146"/>
      <c r="AJ249" s="146"/>
      <c r="AK249" s="146"/>
      <c r="AL249" s="146"/>
      <c r="AM249" s="146"/>
      <c r="AN249" s="146"/>
      <c r="AO249" s="124"/>
      <c r="AP249" s="28"/>
      <c r="AQ249" s="5"/>
    </row>
    <row r="250" spans="1:43" ht="14.45" customHeight="1">
      <c r="A250" s="200"/>
      <c r="B250" s="114"/>
      <c r="C250" s="114"/>
      <c r="D250" s="222"/>
      <c r="E250" s="192"/>
      <c r="F250" s="179"/>
      <c r="G250" s="179"/>
      <c r="H250" s="179"/>
      <c r="I250" s="179"/>
      <c r="J250" s="176"/>
      <c r="K250" s="169"/>
      <c r="L250" s="165"/>
      <c r="M250" s="158"/>
      <c r="N250" s="18"/>
      <c r="O250" s="19"/>
      <c r="P250" s="19"/>
      <c r="Q250" s="20"/>
      <c r="R250" s="21" t="str">
        <f ca="1">IF(Q250=0," ",IFERROR(IF(DATEDIF(TODAY(),Q250,"M")&lt;=5,"ROJO",IF(DATEDIF(TODAY(),Q250,"M")&gt;=12,"VERDE",IF(AND(DATEDIF(TODAY(),Q250,"M")&gt;=6,DATEDIF(TODAY(),Q250,"M")&lt;=11),"AMARILLO"))),S250))</f>
        <v xml:space="preserve"> </v>
      </c>
      <c r="S250" s="29" t="str">
        <f>IF(Q250=0," ",IF(Q250&lt;=$N$5,"VENCIDO","NO VENCIDO"))</f>
        <v xml:space="preserve"> </v>
      </c>
      <c r="T250" s="22"/>
      <c r="U250" s="23"/>
      <c r="V250" s="23"/>
      <c r="W250" s="24"/>
      <c r="X250" s="24"/>
      <c r="Y250" s="148"/>
      <c r="Z250" s="25"/>
      <c r="AA250" s="6"/>
      <c r="AB250" s="146"/>
      <c r="AC250" s="146"/>
      <c r="AD250" s="145"/>
      <c r="AE250" s="146"/>
      <c r="AF250" s="146"/>
      <c r="AG250" s="146"/>
      <c r="AH250" s="146"/>
      <c r="AI250" s="146"/>
      <c r="AJ250" s="146"/>
      <c r="AK250" s="146"/>
      <c r="AL250" s="146"/>
      <c r="AM250" s="146"/>
      <c r="AN250" s="146"/>
      <c r="AO250" s="124"/>
      <c r="AP250" s="28"/>
      <c r="AQ250" s="5"/>
    </row>
    <row r="251" spans="1:43" ht="14.45" customHeight="1">
      <c r="A251" s="200"/>
      <c r="B251" s="114"/>
      <c r="C251" s="114"/>
      <c r="D251" s="222"/>
      <c r="E251" s="192"/>
      <c r="F251" s="179"/>
      <c r="G251" s="179"/>
      <c r="H251" s="179"/>
      <c r="I251" s="179"/>
      <c r="J251" s="176"/>
      <c r="K251" s="169"/>
      <c r="L251" s="165"/>
      <c r="M251" s="159"/>
      <c r="N251" s="18"/>
      <c r="O251" s="19"/>
      <c r="P251" s="19"/>
      <c r="Q251" s="20"/>
      <c r="R251" s="21" t="str">
        <f ca="1">IF(Q251=0," ",IFERROR(IF(DATEDIF(TODAY(),Q251,"M")&lt;=5,"ROJO",IF(DATEDIF(TODAY(),Q251,"M")&gt;=12,"VERDE",IF(AND(DATEDIF(TODAY(),Q251,"M")&gt;=6,DATEDIF(TODAY(),Q251,"M")&lt;=11),"AMARILLO"))),S251))</f>
        <v xml:space="preserve"> </v>
      </c>
      <c r="S251" s="29" t="str">
        <f>IF(Q251=0," ",IF(Q251&lt;=$N$5,"VENCIDO","NO VENCIDO"))</f>
        <v xml:space="preserve"> </v>
      </c>
      <c r="T251" s="22"/>
      <c r="U251" s="23"/>
      <c r="V251" s="23"/>
      <c r="W251" s="24"/>
      <c r="X251" s="24"/>
      <c r="Y251" s="148"/>
      <c r="Z251" s="25"/>
      <c r="AA251" s="6"/>
      <c r="AB251" s="146"/>
      <c r="AC251" s="146"/>
      <c r="AD251" s="145"/>
      <c r="AE251" s="146"/>
      <c r="AF251" s="146"/>
      <c r="AG251" s="146"/>
      <c r="AH251" s="146"/>
      <c r="AI251" s="146"/>
      <c r="AJ251" s="146"/>
      <c r="AK251" s="146"/>
      <c r="AL251" s="146"/>
      <c r="AM251" s="146"/>
      <c r="AN251" s="146"/>
      <c r="AO251" s="125"/>
      <c r="AP251" s="28"/>
      <c r="AQ251" s="5"/>
    </row>
    <row r="252" spans="1:43" ht="16.5">
      <c r="A252" s="200"/>
      <c r="B252" s="114"/>
      <c r="C252" s="114"/>
      <c r="D252" s="223"/>
      <c r="E252" s="193"/>
      <c r="F252" s="180"/>
      <c r="G252" s="180"/>
      <c r="H252" s="180"/>
      <c r="I252" s="180"/>
      <c r="J252" s="177"/>
      <c r="K252" s="170"/>
      <c r="L252" s="166"/>
      <c r="M252" s="32" t="b">
        <f>M247=N252</f>
        <v>0</v>
      </c>
      <c r="N252" s="33">
        <f>SUM(N247:N251)</f>
        <v>0</v>
      </c>
      <c r="O252" s="34" t="s">
        <v>113</v>
      </c>
      <c r="P252" s="35"/>
      <c r="Q252" s="36"/>
      <c r="R252" s="36"/>
      <c r="S252" s="36"/>
      <c r="T252" s="37">
        <f>SUM(T247:T251)</f>
        <v>0</v>
      </c>
      <c r="U252" s="38"/>
      <c r="V252" s="38"/>
      <c r="W252" s="39"/>
      <c r="X252" s="39"/>
      <c r="Y252" s="149"/>
      <c r="Z252" s="40"/>
      <c r="AA252" s="6"/>
      <c r="AB252" s="41"/>
      <c r="AC252" s="42"/>
      <c r="AD252" s="42"/>
      <c r="AE252" s="42"/>
      <c r="AF252" s="42"/>
      <c r="AG252" s="42"/>
      <c r="AH252" s="42"/>
      <c r="AI252" s="42"/>
      <c r="AJ252" s="42"/>
      <c r="AK252" s="42"/>
      <c r="AL252" s="42"/>
      <c r="AM252" s="42"/>
      <c r="AN252" s="42"/>
      <c r="AO252" s="43"/>
      <c r="AP252" s="28"/>
      <c r="AQ252" s="5"/>
    </row>
    <row r="253" spans="1:43" ht="14.45" customHeight="1">
      <c r="A253" s="200">
        <f>A247+1</f>
        <v>6</v>
      </c>
      <c r="B253" s="114" t="s">
        <v>183</v>
      </c>
      <c r="C253" s="114"/>
      <c r="D253" s="221">
        <f>+Noviembre!M253</f>
        <v>0</v>
      </c>
      <c r="E253" s="191"/>
      <c r="F253" s="178"/>
      <c r="G253" s="178"/>
      <c r="H253" s="178"/>
      <c r="I253" s="178"/>
      <c r="J253" s="175">
        <f>+F253+G253</f>
        <v>0</v>
      </c>
      <c r="K253" s="168">
        <f>+AO253</f>
        <v>0</v>
      </c>
      <c r="L253" s="164">
        <f>+J253+K253</f>
        <v>0</v>
      </c>
      <c r="M253" s="157">
        <f>+(D253+E253)-(L253)+H253-I253</f>
        <v>0</v>
      </c>
      <c r="N253" s="18"/>
      <c r="O253" s="19"/>
      <c r="P253" s="19"/>
      <c r="Q253" s="20"/>
      <c r="R253" s="21" t="str">
        <f ca="1">IF(Q253=0," ",IFERROR(IF(DATEDIF(TODAY(),Q253,"M")&lt;=5,"ROJO",IF(DATEDIF(TODAY(),Q253,"M")&gt;=12,"VERDE",IF(AND(DATEDIF(TODAY(),Q253,"M")&gt;=6,DATEDIF(TODAY(),Q253,"M")&lt;=11),"AMARILLO"))),S253))</f>
        <v xml:space="preserve"> </v>
      </c>
      <c r="S253" s="21" t="str">
        <f>IF(Q253=0," ",IF(Q253&lt;=$N$5,"VENCIDO","NO VENCIDO"))</f>
        <v xml:space="preserve"> </v>
      </c>
      <c r="T253" s="22"/>
      <c r="U253" s="23"/>
      <c r="V253" s="23"/>
      <c r="W253" s="24"/>
      <c r="X253" s="24"/>
      <c r="Y253" s="147">
        <f>+AT253</f>
        <v>0</v>
      </c>
      <c r="Z253" s="25"/>
      <c r="AA253" s="6"/>
      <c r="AB253" s="146"/>
      <c r="AC253" s="146"/>
      <c r="AD253" s="145">
        <f>+AB253+AC253</f>
        <v>0</v>
      </c>
      <c r="AE253" s="146"/>
      <c r="AF253" s="146"/>
      <c r="AG253" s="146"/>
      <c r="AH253" s="146"/>
      <c r="AI253" s="146"/>
      <c r="AJ253" s="146"/>
      <c r="AK253" s="146"/>
      <c r="AL253" s="146"/>
      <c r="AM253" s="146"/>
      <c r="AN253" s="146"/>
      <c r="AO253" s="123">
        <f>SUM(AD253:AN257)</f>
        <v>0</v>
      </c>
      <c r="AP253" s="28"/>
      <c r="AQ253" s="5"/>
    </row>
    <row r="254" spans="1:43" ht="14.45" customHeight="1">
      <c r="A254" s="200"/>
      <c r="B254" s="114"/>
      <c r="C254" s="114"/>
      <c r="D254" s="222"/>
      <c r="E254" s="192"/>
      <c r="F254" s="179"/>
      <c r="G254" s="179"/>
      <c r="H254" s="179"/>
      <c r="I254" s="179"/>
      <c r="J254" s="176"/>
      <c r="K254" s="169"/>
      <c r="L254" s="165"/>
      <c r="M254" s="158"/>
      <c r="N254" s="18"/>
      <c r="O254" s="19"/>
      <c r="P254" s="19"/>
      <c r="Q254" s="20"/>
      <c r="R254" s="21" t="str">
        <f ca="1">IF(Q254=0," ",IFERROR(IF(DATEDIF(TODAY(),Q254,"M")&lt;=5,"ROJO",IF(DATEDIF(TODAY(),Q254,"M")&gt;=12,"VERDE",IF(AND(DATEDIF(TODAY(),Q254,"M")&gt;=6,DATEDIF(TODAY(),Q254,"M")&lt;=11),"AMARILLO"))),S254))</f>
        <v xml:space="preserve"> </v>
      </c>
      <c r="S254" s="29" t="str">
        <f>IF(Q254=0," ",IF(Q254&lt;=$N$5,"VENCIDO","NO VENCIDO"))</f>
        <v xml:space="preserve"> </v>
      </c>
      <c r="T254" s="22"/>
      <c r="U254" s="23"/>
      <c r="V254" s="23"/>
      <c r="W254" s="24"/>
      <c r="X254" s="24"/>
      <c r="Y254" s="148"/>
      <c r="Z254" s="25"/>
      <c r="AA254" s="6"/>
      <c r="AB254" s="146"/>
      <c r="AC254" s="146"/>
      <c r="AD254" s="145"/>
      <c r="AE254" s="146"/>
      <c r="AF254" s="146"/>
      <c r="AG254" s="146"/>
      <c r="AH254" s="146"/>
      <c r="AI254" s="146"/>
      <c r="AJ254" s="146"/>
      <c r="AK254" s="146"/>
      <c r="AL254" s="146"/>
      <c r="AM254" s="146"/>
      <c r="AN254" s="146"/>
      <c r="AO254" s="124"/>
      <c r="AP254" s="28"/>
      <c r="AQ254" s="5"/>
    </row>
    <row r="255" spans="1:43" ht="14.45" customHeight="1">
      <c r="A255" s="200"/>
      <c r="B255" s="114"/>
      <c r="C255" s="114"/>
      <c r="D255" s="222"/>
      <c r="E255" s="192"/>
      <c r="F255" s="179"/>
      <c r="G255" s="179"/>
      <c r="H255" s="179"/>
      <c r="I255" s="179"/>
      <c r="J255" s="176"/>
      <c r="K255" s="169"/>
      <c r="L255" s="165"/>
      <c r="M255" s="158"/>
      <c r="N255" s="18"/>
      <c r="O255" s="19"/>
      <c r="P255" s="19"/>
      <c r="Q255" s="20"/>
      <c r="R255" s="21" t="str">
        <f ca="1">IF(Q255=0," ",IFERROR(IF(DATEDIF(TODAY(),Q255,"M")&lt;=5,"ROJO",IF(DATEDIF(TODAY(),Q255,"M")&gt;=12,"VERDE",IF(AND(DATEDIF(TODAY(),Q255,"M")&gt;=6,DATEDIF(TODAY(),Q255,"M")&lt;=11),"AMARILLO"))),S255))</f>
        <v xml:space="preserve"> </v>
      </c>
      <c r="S255" s="29" t="str">
        <f>IF(Q255=0," ",IF(Q255&lt;=$N$5,"VENCIDO","NO VENCIDO"))</f>
        <v xml:space="preserve"> </v>
      </c>
      <c r="T255" s="22"/>
      <c r="U255" s="23"/>
      <c r="V255" s="23"/>
      <c r="W255" s="24"/>
      <c r="X255" s="24"/>
      <c r="Y255" s="148"/>
      <c r="Z255" s="25"/>
      <c r="AA255" s="6"/>
      <c r="AB255" s="146"/>
      <c r="AC255" s="146"/>
      <c r="AD255" s="145"/>
      <c r="AE255" s="146"/>
      <c r="AF255" s="146"/>
      <c r="AG255" s="146"/>
      <c r="AH255" s="146"/>
      <c r="AI255" s="146"/>
      <c r="AJ255" s="146"/>
      <c r="AK255" s="146"/>
      <c r="AL255" s="146"/>
      <c r="AM255" s="146"/>
      <c r="AN255" s="146"/>
      <c r="AO255" s="124"/>
      <c r="AP255" s="28"/>
      <c r="AQ255" s="5"/>
    </row>
    <row r="256" spans="1:43" ht="14.45" customHeight="1">
      <c r="A256" s="200"/>
      <c r="B256" s="114"/>
      <c r="C256" s="114"/>
      <c r="D256" s="222"/>
      <c r="E256" s="192"/>
      <c r="F256" s="179"/>
      <c r="G256" s="179"/>
      <c r="H256" s="179"/>
      <c r="I256" s="179"/>
      <c r="J256" s="176"/>
      <c r="K256" s="169"/>
      <c r="L256" s="165"/>
      <c r="M256" s="158"/>
      <c r="N256" s="18"/>
      <c r="O256" s="19"/>
      <c r="P256" s="19"/>
      <c r="Q256" s="20"/>
      <c r="R256" s="21" t="str">
        <f ca="1">IF(Q256=0," ",IFERROR(IF(DATEDIF(TODAY(),Q256,"M")&lt;=5,"ROJO",IF(DATEDIF(TODAY(),Q256,"M")&gt;=12,"VERDE",IF(AND(DATEDIF(TODAY(),Q256,"M")&gt;=6,DATEDIF(TODAY(),Q256,"M")&lt;=11),"AMARILLO"))),S256))</f>
        <v xml:space="preserve"> </v>
      </c>
      <c r="S256" s="29" t="str">
        <f>IF(Q256=0," ",IF(Q256&lt;=$N$5,"VENCIDO","NO VENCIDO"))</f>
        <v xml:space="preserve"> </v>
      </c>
      <c r="T256" s="22"/>
      <c r="U256" s="23"/>
      <c r="V256" s="23"/>
      <c r="W256" s="24"/>
      <c r="X256" s="24"/>
      <c r="Y256" s="148"/>
      <c r="Z256" s="25"/>
      <c r="AA256" s="6"/>
      <c r="AB256" s="146"/>
      <c r="AC256" s="146"/>
      <c r="AD256" s="145"/>
      <c r="AE256" s="146"/>
      <c r="AF256" s="146"/>
      <c r="AG256" s="146"/>
      <c r="AH256" s="146"/>
      <c r="AI256" s="146"/>
      <c r="AJ256" s="146"/>
      <c r="AK256" s="146"/>
      <c r="AL256" s="146"/>
      <c r="AM256" s="146"/>
      <c r="AN256" s="146"/>
      <c r="AO256" s="124"/>
      <c r="AP256" s="28"/>
      <c r="AQ256" s="5"/>
    </row>
    <row r="257" spans="1:43" ht="14.45" customHeight="1">
      <c r="A257" s="200"/>
      <c r="B257" s="114"/>
      <c r="C257" s="114"/>
      <c r="D257" s="222"/>
      <c r="E257" s="192"/>
      <c r="F257" s="179"/>
      <c r="G257" s="179"/>
      <c r="H257" s="179"/>
      <c r="I257" s="179"/>
      <c r="J257" s="176"/>
      <c r="K257" s="169"/>
      <c r="L257" s="165"/>
      <c r="M257" s="159"/>
      <c r="N257" s="18"/>
      <c r="O257" s="19"/>
      <c r="P257" s="19"/>
      <c r="Q257" s="20"/>
      <c r="R257" s="21" t="str">
        <f ca="1">IF(Q257=0," ",IFERROR(IF(DATEDIF(TODAY(),Q257,"M")&lt;=5,"ROJO",IF(DATEDIF(TODAY(),Q257,"M")&gt;=12,"VERDE",IF(AND(DATEDIF(TODAY(),Q257,"M")&gt;=6,DATEDIF(TODAY(),Q257,"M")&lt;=11),"AMARILLO"))),S257))</f>
        <v xml:space="preserve"> </v>
      </c>
      <c r="S257" s="29" t="str">
        <f>IF(Q257=0," ",IF(Q257&lt;=$N$5,"VENCIDO","NO VENCIDO"))</f>
        <v xml:space="preserve"> </v>
      </c>
      <c r="T257" s="22"/>
      <c r="U257" s="23"/>
      <c r="V257" s="23"/>
      <c r="W257" s="24"/>
      <c r="X257" s="24"/>
      <c r="Y257" s="148"/>
      <c r="Z257" s="25"/>
      <c r="AA257" s="6"/>
      <c r="AB257" s="146"/>
      <c r="AC257" s="146"/>
      <c r="AD257" s="145"/>
      <c r="AE257" s="146"/>
      <c r="AF257" s="146"/>
      <c r="AG257" s="146"/>
      <c r="AH257" s="146"/>
      <c r="AI257" s="146"/>
      <c r="AJ257" s="146"/>
      <c r="AK257" s="146"/>
      <c r="AL257" s="146"/>
      <c r="AM257" s="146"/>
      <c r="AN257" s="146"/>
      <c r="AO257" s="125"/>
      <c r="AP257" s="28"/>
      <c r="AQ257" s="5"/>
    </row>
    <row r="258" spans="1:43" ht="16.5">
      <c r="A258" s="200"/>
      <c r="B258" s="114"/>
      <c r="C258" s="114"/>
      <c r="D258" s="223"/>
      <c r="E258" s="193"/>
      <c r="F258" s="180"/>
      <c r="G258" s="180"/>
      <c r="H258" s="180"/>
      <c r="I258" s="180"/>
      <c r="J258" s="177"/>
      <c r="K258" s="170"/>
      <c r="L258" s="166"/>
      <c r="M258" s="32" t="b">
        <f>M253=N258</f>
        <v>1</v>
      </c>
      <c r="N258" s="33">
        <f>SUM(N253:N257)</f>
        <v>0</v>
      </c>
      <c r="O258" s="34" t="s">
        <v>113</v>
      </c>
      <c r="P258" s="35"/>
      <c r="Q258" s="36"/>
      <c r="R258" s="36"/>
      <c r="S258" s="36"/>
      <c r="T258" s="37">
        <f>SUM(T253:T257)</f>
        <v>0</v>
      </c>
      <c r="U258" s="38"/>
      <c r="V258" s="38"/>
      <c r="W258" s="39"/>
      <c r="X258" s="39"/>
      <c r="Y258" s="149"/>
      <c r="Z258" s="40"/>
      <c r="AA258" s="6"/>
      <c r="AB258" s="41"/>
      <c r="AC258" s="42"/>
      <c r="AD258" s="42"/>
      <c r="AE258" s="42"/>
      <c r="AF258" s="42"/>
      <c r="AG258" s="42"/>
      <c r="AH258" s="42"/>
      <c r="AI258" s="42"/>
      <c r="AJ258" s="42"/>
      <c r="AK258" s="42"/>
      <c r="AL258" s="42"/>
      <c r="AM258" s="42"/>
      <c r="AN258" s="42"/>
      <c r="AO258" s="43"/>
      <c r="AP258" s="28"/>
      <c r="AQ258" s="5"/>
    </row>
    <row r="259" spans="1:43" ht="14.45" customHeight="1">
      <c r="A259" s="200">
        <f>A253+1</f>
        <v>7</v>
      </c>
      <c r="B259" s="114" t="s">
        <v>184</v>
      </c>
      <c r="C259" s="114"/>
      <c r="D259" s="221">
        <f>+Noviembre!M259</f>
        <v>0</v>
      </c>
      <c r="E259" s="191"/>
      <c r="F259" s="178"/>
      <c r="G259" s="178"/>
      <c r="H259" s="178"/>
      <c r="I259" s="178"/>
      <c r="J259" s="175">
        <f>+F259+G259</f>
        <v>0</v>
      </c>
      <c r="K259" s="168">
        <f>+AO259</f>
        <v>0</v>
      </c>
      <c r="L259" s="164">
        <f>+J259+K259</f>
        <v>0</v>
      </c>
      <c r="M259" s="157">
        <f>+(D259+E259)-(L259)+H259-I259</f>
        <v>0</v>
      </c>
      <c r="N259" s="18"/>
      <c r="O259" s="19"/>
      <c r="P259" s="19"/>
      <c r="Q259" s="20"/>
      <c r="R259" s="21" t="str">
        <f ca="1">IF(Q259=0," ",IFERROR(IF(DATEDIF(TODAY(),Q259,"M")&lt;=5,"ROJO",IF(DATEDIF(TODAY(),Q259,"M")&gt;=12,"VERDE",IF(AND(DATEDIF(TODAY(),Q259,"M")&gt;=6,DATEDIF(TODAY(),Q259,"M")&lt;=11),"AMARILLO"))),S259))</f>
        <v xml:space="preserve"> </v>
      </c>
      <c r="S259" s="21" t="str">
        <f>IF(Q259=0," ",IF(Q259&lt;=$N$5,"VENCIDO","NO VENCIDO"))</f>
        <v xml:space="preserve"> </v>
      </c>
      <c r="T259" s="22"/>
      <c r="U259" s="23"/>
      <c r="V259" s="23"/>
      <c r="W259" s="24"/>
      <c r="X259" s="24"/>
      <c r="Y259" s="147">
        <f>+AT259</f>
        <v>0</v>
      </c>
      <c r="Z259" s="25"/>
      <c r="AA259" s="6"/>
      <c r="AB259" s="146"/>
      <c r="AC259" s="146"/>
      <c r="AD259" s="145">
        <f>+AB259+AC259</f>
        <v>0</v>
      </c>
      <c r="AE259" s="146"/>
      <c r="AF259" s="146"/>
      <c r="AG259" s="146"/>
      <c r="AH259" s="146"/>
      <c r="AI259" s="146"/>
      <c r="AJ259" s="146"/>
      <c r="AK259" s="146"/>
      <c r="AL259" s="146"/>
      <c r="AM259" s="146"/>
      <c r="AN259" s="146"/>
      <c r="AO259" s="123">
        <f>SUM(AD259:AN263)</f>
        <v>0</v>
      </c>
      <c r="AP259" s="28"/>
      <c r="AQ259" s="5"/>
    </row>
    <row r="260" spans="1:43" ht="14.45" customHeight="1">
      <c r="A260" s="200"/>
      <c r="B260" s="114"/>
      <c r="C260" s="114"/>
      <c r="D260" s="222"/>
      <c r="E260" s="192"/>
      <c r="F260" s="179"/>
      <c r="G260" s="179"/>
      <c r="H260" s="179"/>
      <c r="I260" s="179"/>
      <c r="J260" s="176"/>
      <c r="K260" s="169"/>
      <c r="L260" s="165"/>
      <c r="M260" s="158"/>
      <c r="N260" s="18"/>
      <c r="O260" s="19"/>
      <c r="P260" s="19"/>
      <c r="Q260" s="20"/>
      <c r="R260" s="21" t="str">
        <f ca="1">IF(Q260=0," ",IFERROR(IF(DATEDIF(TODAY(),Q260,"M")&lt;=5,"ROJO",IF(DATEDIF(TODAY(),Q260,"M")&gt;=12,"VERDE",IF(AND(DATEDIF(TODAY(),Q260,"M")&gt;=6,DATEDIF(TODAY(),Q260,"M")&lt;=11),"AMARILLO"))),S260))</f>
        <v xml:space="preserve"> </v>
      </c>
      <c r="S260" s="29" t="str">
        <f>IF(Q260=0," ",IF(Q260&lt;=$N$5,"VENCIDO","NO VENCIDO"))</f>
        <v xml:space="preserve"> </v>
      </c>
      <c r="T260" s="22"/>
      <c r="U260" s="23"/>
      <c r="V260" s="23"/>
      <c r="W260" s="24"/>
      <c r="X260" s="24"/>
      <c r="Y260" s="148"/>
      <c r="Z260" s="25"/>
      <c r="AA260" s="6"/>
      <c r="AB260" s="146"/>
      <c r="AC260" s="146"/>
      <c r="AD260" s="145"/>
      <c r="AE260" s="146"/>
      <c r="AF260" s="146"/>
      <c r="AG260" s="146"/>
      <c r="AH260" s="146"/>
      <c r="AI260" s="146"/>
      <c r="AJ260" s="146"/>
      <c r="AK260" s="146"/>
      <c r="AL260" s="146"/>
      <c r="AM260" s="146"/>
      <c r="AN260" s="146"/>
      <c r="AO260" s="124"/>
      <c r="AP260" s="28"/>
      <c r="AQ260" s="5"/>
    </row>
    <row r="261" spans="1:43" ht="14.45" customHeight="1">
      <c r="A261" s="200"/>
      <c r="B261" s="114"/>
      <c r="C261" s="114"/>
      <c r="D261" s="222"/>
      <c r="E261" s="192"/>
      <c r="F261" s="179"/>
      <c r="G261" s="179"/>
      <c r="H261" s="179"/>
      <c r="I261" s="179"/>
      <c r="J261" s="176"/>
      <c r="K261" s="169"/>
      <c r="L261" s="165"/>
      <c r="M261" s="158"/>
      <c r="N261" s="18"/>
      <c r="O261" s="19"/>
      <c r="P261" s="19"/>
      <c r="Q261" s="20"/>
      <c r="R261" s="21" t="str">
        <f ca="1">IF(Q261=0," ",IFERROR(IF(DATEDIF(TODAY(),Q261,"M")&lt;=5,"ROJO",IF(DATEDIF(TODAY(),Q261,"M")&gt;=12,"VERDE",IF(AND(DATEDIF(TODAY(),Q261,"M")&gt;=6,DATEDIF(TODAY(),Q261,"M")&lt;=11),"AMARILLO"))),S261))</f>
        <v xml:space="preserve"> </v>
      </c>
      <c r="S261" s="29" t="str">
        <f>IF(Q261=0," ",IF(Q261&lt;=$N$5,"VENCIDO","NO VENCIDO"))</f>
        <v xml:space="preserve"> </v>
      </c>
      <c r="T261" s="22"/>
      <c r="U261" s="23"/>
      <c r="V261" s="23"/>
      <c r="W261" s="24"/>
      <c r="X261" s="24"/>
      <c r="Y261" s="148"/>
      <c r="Z261" s="25"/>
      <c r="AA261" s="6"/>
      <c r="AB261" s="146"/>
      <c r="AC261" s="146"/>
      <c r="AD261" s="145"/>
      <c r="AE261" s="146"/>
      <c r="AF261" s="146"/>
      <c r="AG261" s="146"/>
      <c r="AH261" s="146"/>
      <c r="AI261" s="146"/>
      <c r="AJ261" s="146"/>
      <c r="AK261" s="146"/>
      <c r="AL261" s="146"/>
      <c r="AM261" s="146"/>
      <c r="AN261" s="146"/>
      <c r="AO261" s="124"/>
      <c r="AP261" s="28"/>
      <c r="AQ261" s="5"/>
    </row>
    <row r="262" spans="1:43" ht="14.45" customHeight="1">
      <c r="A262" s="200"/>
      <c r="B262" s="114"/>
      <c r="C262" s="114"/>
      <c r="D262" s="222"/>
      <c r="E262" s="192"/>
      <c r="F262" s="179"/>
      <c r="G262" s="179"/>
      <c r="H262" s="179"/>
      <c r="I262" s="179"/>
      <c r="J262" s="176"/>
      <c r="K262" s="169"/>
      <c r="L262" s="165"/>
      <c r="M262" s="158"/>
      <c r="N262" s="18"/>
      <c r="O262" s="19"/>
      <c r="P262" s="19"/>
      <c r="Q262" s="20"/>
      <c r="R262" s="21" t="str">
        <f ca="1">IF(Q262=0," ",IFERROR(IF(DATEDIF(TODAY(),Q262,"M")&lt;=5,"ROJO",IF(DATEDIF(TODAY(),Q262,"M")&gt;=12,"VERDE",IF(AND(DATEDIF(TODAY(),Q262,"M")&gt;=6,DATEDIF(TODAY(),Q262,"M")&lt;=11),"AMARILLO"))),S262))</f>
        <v xml:space="preserve"> </v>
      </c>
      <c r="S262" s="29" t="str">
        <f>IF(Q262=0," ",IF(Q262&lt;=$N$5,"VENCIDO","NO VENCIDO"))</f>
        <v xml:space="preserve"> </v>
      </c>
      <c r="T262" s="22"/>
      <c r="U262" s="23"/>
      <c r="V262" s="23"/>
      <c r="W262" s="24"/>
      <c r="X262" s="24"/>
      <c r="Y262" s="148"/>
      <c r="Z262" s="25"/>
      <c r="AA262" s="6"/>
      <c r="AB262" s="146"/>
      <c r="AC262" s="146"/>
      <c r="AD262" s="145"/>
      <c r="AE262" s="146"/>
      <c r="AF262" s="146"/>
      <c r="AG262" s="146"/>
      <c r="AH262" s="146"/>
      <c r="AI262" s="146"/>
      <c r="AJ262" s="146"/>
      <c r="AK262" s="146"/>
      <c r="AL262" s="146"/>
      <c r="AM262" s="146"/>
      <c r="AN262" s="146"/>
      <c r="AO262" s="124"/>
      <c r="AP262" s="28"/>
      <c r="AQ262" s="5"/>
    </row>
    <row r="263" spans="1:43" ht="14.45" customHeight="1">
      <c r="A263" s="200"/>
      <c r="B263" s="114"/>
      <c r="C263" s="114"/>
      <c r="D263" s="222"/>
      <c r="E263" s="192"/>
      <c r="F263" s="179"/>
      <c r="G263" s="179"/>
      <c r="H263" s="179"/>
      <c r="I263" s="179"/>
      <c r="J263" s="176"/>
      <c r="K263" s="169"/>
      <c r="L263" s="165"/>
      <c r="M263" s="159"/>
      <c r="N263" s="18"/>
      <c r="O263" s="19"/>
      <c r="P263" s="19"/>
      <c r="Q263" s="20"/>
      <c r="R263" s="21" t="str">
        <f ca="1">IF(Q263=0," ",IFERROR(IF(DATEDIF(TODAY(),Q263,"M")&lt;=5,"ROJO",IF(DATEDIF(TODAY(),Q263,"M")&gt;=12,"VERDE",IF(AND(DATEDIF(TODAY(),Q263,"M")&gt;=6,DATEDIF(TODAY(),Q263,"M")&lt;=11),"AMARILLO"))),S263))</f>
        <v xml:space="preserve"> </v>
      </c>
      <c r="S263" s="29" t="str">
        <f>IF(Q263=0," ",IF(Q263&lt;=$N$5,"VENCIDO","NO VENCIDO"))</f>
        <v xml:space="preserve"> </v>
      </c>
      <c r="T263" s="22"/>
      <c r="U263" s="23"/>
      <c r="V263" s="23"/>
      <c r="W263" s="24"/>
      <c r="X263" s="24"/>
      <c r="Y263" s="148"/>
      <c r="Z263" s="25"/>
      <c r="AA263" s="6"/>
      <c r="AB263" s="146"/>
      <c r="AC263" s="146"/>
      <c r="AD263" s="145"/>
      <c r="AE263" s="146"/>
      <c r="AF263" s="146"/>
      <c r="AG263" s="146"/>
      <c r="AH263" s="146"/>
      <c r="AI263" s="146"/>
      <c r="AJ263" s="146"/>
      <c r="AK263" s="146"/>
      <c r="AL263" s="146"/>
      <c r="AM263" s="146"/>
      <c r="AN263" s="146"/>
      <c r="AO263" s="125"/>
      <c r="AP263" s="28"/>
      <c r="AQ263" s="5"/>
    </row>
    <row r="264" spans="1:43" ht="16.5">
      <c r="A264" s="200"/>
      <c r="B264" s="114"/>
      <c r="C264" s="114"/>
      <c r="D264" s="223"/>
      <c r="E264" s="193"/>
      <c r="F264" s="180"/>
      <c r="G264" s="180"/>
      <c r="H264" s="180"/>
      <c r="I264" s="180"/>
      <c r="J264" s="177"/>
      <c r="K264" s="170"/>
      <c r="L264" s="166"/>
      <c r="M264" s="32" t="b">
        <f>M259=N264</f>
        <v>1</v>
      </c>
      <c r="N264" s="33">
        <f>SUM(N259:N263)</f>
        <v>0</v>
      </c>
      <c r="O264" s="34" t="s">
        <v>113</v>
      </c>
      <c r="P264" s="35"/>
      <c r="Q264" s="36"/>
      <c r="R264" s="36"/>
      <c r="S264" s="36"/>
      <c r="T264" s="37">
        <f>SUM(T259:T263)</f>
        <v>0</v>
      </c>
      <c r="U264" s="38"/>
      <c r="V264" s="38"/>
      <c r="W264" s="39"/>
      <c r="X264" s="39"/>
      <c r="Y264" s="149"/>
      <c r="Z264" s="40"/>
      <c r="AA264" s="6"/>
      <c r="AB264" s="41"/>
      <c r="AC264" s="42"/>
      <c r="AD264" s="42"/>
      <c r="AE264" s="42"/>
      <c r="AF264" s="42"/>
      <c r="AG264" s="42"/>
      <c r="AH264" s="42"/>
      <c r="AI264" s="42"/>
      <c r="AJ264" s="42"/>
      <c r="AK264" s="42"/>
      <c r="AL264" s="42"/>
      <c r="AM264" s="42"/>
      <c r="AN264" s="42"/>
      <c r="AO264" s="43"/>
      <c r="AP264" s="28"/>
      <c r="AQ264" s="5"/>
    </row>
    <row r="265" spans="1:43" ht="14.45" customHeight="1">
      <c r="A265" s="200">
        <f>A259+1</f>
        <v>8</v>
      </c>
      <c r="B265" s="114" t="s">
        <v>185</v>
      </c>
      <c r="C265" s="114"/>
      <c r="D265" s="221">
        <f>+Noviembre!M265</f>
        <v>480</v>
      </c>
      <c r="E265" s="191"/>
      <c r="F265" s="178"/>
      <c r="G265" s="178"/>
      <c r="H265" s="178"/>
      <c r="I265" s="178"/>
      <c r="J265" s="175">
        <f>+F265+G265</f>
        <v>0</v>
      </c>
      <c r="K265" s="168">
        <f>+AO265</f>
        <v>0</v>
      </c>
      <c r="L265" s="164">
        <f>+J265+K265</f>
        <v>0</v>
      </c>
      <c r="M265" s="157">
        <f>+(D265+E265)-(L265)+H265-I265</f>
        <v>480</v>
      </c>
      <c r="N265" s="18"/>
      <c r="O265" s="19"/>
      <c r="P265" s="19"/>
      <c r="Q265" s="20"/>
      <c r="R265" s="21" t="str">
        <f ca="1">IF(Q265=0," ",IFERROR(IF(DATEDIF(TODAY(),Q265,"M")&lt;=5,"ROJO",IF(DATEDIF(TODAY(),Q265,"M")&gt;=12,"VERDE",IF(AND(DATEDIF(TODAY(),Q265,"M")&gt;=6,DATEDIF(TODAY(),Q265,"M")&lt;=11),"AMARILLO"))),S265))</f>
        <v xml:space="preserve"> </v>
      </c>
      <c r="S265" s="21" t="str">
        <f>IF(Q265=0," ",IF(Q265&lt;=$N$5,"VENCIDO","NO VENCIDO"))</f>
        <v xml:space="preserve"> </v>
      </c>
      <c r="T265" s="22"/>
      <c r="U265" s="23"/>
      <c r="V265" s="23"/>
      <c r="W265" s="24"/>
      <c r="X265" s="24"/>
      <c r="Y265" s="147">
        <f>+AT265</f>
        <v>0</v>
      </c>
      <c r="Z265" s="25"/>
      <c r="AA265" s="6"/>
      <c r="AB265" s="146"/>
      <c r="AC265" s="146"/>
      <c r="AD265" s="145">
        <f>+AB265+AC265</f>
        <v>0</v>
      </c>
      <c r="AE265" s="146"/>
      <c r="AF265" s="146"/>
      <c r="AG265" s="146"/>
      <c r="AH265" s="146"/>
      <c r="AI265" s="146"/>
      <c r="AJ265" s="146"/>
      <c r="AK265" s="146"/>
      <c r="AL265" s="146"/>
      <c r="AM265" s="146"/>
      <c r="AN265" s="146"/>
      <c r="AO265" s="123">
        <f>SUM(AD265:AN269)</f>
        <v>0</v>
      </c>
      <c r="AP265" s="28"/>
      <c r="AQ265" s="5"/>
    </row>
    <row r="266" spans="1:43" ht="14.45" customHeight="1">
      <c r="A266" s="200"/>
      <c r="B266" s="114"/>
      <c r="C266" s="114"/>
      <c r="D266" s="222"/>
      <c r="E266" s="192"/>
      <c r="F266" s="179"/>
      <c r="G266" s="179"/>
      <c r="H266" s="179"/>
      <c r="I266" s="179"/>
      <c r="J266" s="176"/>
      <c r="K266" s="169"/>
      <c r="L266" s="165"/>
      <c r="M266" s="158"/>
      <c r="N266" s="18"/>
      <c r="O266" s="19"/>
      <c r="P266" s="19"/>
      <c r="Q266" s="20"/>
      <c r="R266" s="21" t="str">
        <f ca="1">IF(Q266=0," ",IFERROR(IF(DATEDIF(TODAY(),Q266,"M")&lt;=5,"ROJO",IF(DATEDIF(TODAY(),Q266,"M")&gt;=12,"VERDE",IF(AND(DATEDIF(TODAY(),Q266,"M")&gt;=6,DATEDIF(TODAY(),Q266,"M")&lt;=11),"AMARILLO"))),S266))</f>
        <v xml:space="preserve"> </v>
      </c>
      <c r="S266" s="29" t="str">
        <f>IF(Q266=0," ",IF(Q266&lt;=$N$5,"VENCIDO","NO VENCIDO"))</f>
        <v xml:space="preserve"> </v>
      </c>
      <c r="T266" s="22"/>
      <c r="U266" s="23"/>
      <c r="V266" s="23"/>
      <c r="W266" s="24"/>
      <c r="X266" s="24"/>
      <c r="Y266" s="148"/>
      <c r="Z266" s="25"/>
      <c r="AA266" s="6"/>
      <c r="AB266" s="146"/>
      <c r="AC266" s="146"/>
      <c r="AD266" s="145"/>
      <c r="AE266" s="146"/>
      <c r="AF266" s="146"/>
      <c r="AG266" s="146"/>
      <c r="AH266" s="146"/>
      <c r="AI266" s="146"/>
      <c r="AJ266" s="146"/>
      <c r="AK266" s="146"/>
      <c r="AL266" s="146"/>
      <c r="AM266" s="146"/>
      <c r="AN266" s="146"/>
      <c r="AO266" s="124"/>
      <c r="AP266" s="28"/>
      <c r="AQ266" s="5"/>
    </row>
    <row r="267" spans="1:43" ht="14.45" customHeight="1">
      <c r="A267" s="200"/>
      <c r="B267" s="114"/>
      <c r="C267" s="114"/>
      <c r="D267" s="222"/>
      <c r="E267" s="192"/>
      <c r="F267" s="179"/>
      <c r="G267" s="179"/>
      <c r="H267" s="179"/>
      <c r="I267" s="179"/>
      <c r="J267" s="176"/>
      <c r="K267" s="169"/>
      <c r="L267" s="165"/>
      <c r="M267" s="158"/>
      <c r="N267" s="18"/>
      <c r="O267" s="19"/>
      <c r="P267" s="19"/>
      <c r="Q267" s="20"/>
      <c r="R267" s="21" t="str">
        <f ca="1">IF(Q267=0," ",IFERROR(IF(DATEDIF(TODAY(),Q267,"M")&lt;=5,"ROJO",IF(DATEDIF(TODAY(),Q267,"M")&gt;=12,"VERDE",IF(AND(DATEDIF(TODAY(),Q267,"M")&gt;=6,DATEDIF(TODAY(),Q267,"M")&lt;=11),"AMARILLO"))),S267))</f>
        <v xml:space="preserve"> </v>
      </c>
      <c r="S267" s="29" t="str">
        <f>IF(Q267=0," ",IF(Q267&lt;=$N$5,"VENCIDO","NO VENCIDO"))</f>
        <v xml:space="preserve"> </v>
      </c>
      <c r="T267" s="22"/>
      <c r="U267" s="23"/>
      <c r="V267" s="23"/>
      <c r="W267" s="24"/>
      <c r="X267" s="24"/>
      <c r="Y267" s="148"/>
      <c r="Z267" s="25"/>
      <c r="AA267" s="6"/>
      <c r="AB267" s="146"/>
      <c r="AC267" s="146"/>
      <c r="AD267" s="145"/>
      <c r="AE267" s="146"/>
      <c r="AF267" s="146"/>
      <c r="AG267" s="146"/>
      <c r="AH267" s="146"/>
      <c r="AI267" s="146"/>
      <c r="AJ267" s="146"/>
      <c r="AK267" s="146"/>
      <c r="AL267" s="146"/>
      <c r="AM267" s="146"/>
      <c r="AN267" s="146"/>
      <c r="AO267" s="124"/>
      <c r="AP267" s="28"/>
      <c r="AQ267" s="5"/>
    </row>
    <row r="268" spans="1:43" ht="14.45" customHeight="1">
      <c r="A268" s="200"/>
      <c r="B268" s="114"/>
      <c r="C268" s="114"/>
      <c r="D268" s="222"/>
      <c r="E268" s="192"/>
      <c r="F268" s="179"/>
      <c r="G268" s="179"/>
      <c r="H268" s="179"/>
      <c r="I268" s="179"/>
      <c r="J268" s="176"/>
      <c r="K268" s="169"/>
      <c r="L268" s="165"/>
      <c r="M268" s="158"/>
      <c r="N268" s="18"/>
      <c r="O268" s="19"/>
      <c r="P268" s="19"/>
      <c r="Q268" s="20"/>
      <c r="R268" s="21" t="str">
        <f ca="1">IF(Q268=0," ",IFERROR(IF(DATEDIF(TODAY(),Q268,"M")&lt;=5,"ROJO",IF(DATEDIF(TODAY(),Q268,"M")&gt;=12,"VERDE",IF(AND(DATEDIF(TODAY(),Q268,"M")&gt;=6,DATEDIF(TODAY(),Q268,"M")&lt;=11),"AMARILLO"))),S268))</f>
        <v xml:space="preserve"> </v>
      </c>
      <c r="S268" s="29" t="str">
        <f>IF(Q268=0," ",IF(Q268&lt;=$N$5,"VENCIDO","NO VENCIDO"))</f>
        <v xml:space="preserve"> </v>
      </c>
      <c r="T268" s="22"/>
      <c r="U268" s="23"/>
      <c r="V268" s="23"/>
      <c r="W268" s="24"/>
      <c r="X268" s="24"/>
      <c r="Y268" s="148"/>
      <c r="Z268" s="25"/>
      <c r="AA268" s="6"/>
      <c r="AB268" s="146"/>
      <c r="AC268" s="146"/>
      <c r="AD268" s="145"/>
      <c r="AE268" s="146"/>
      <c r="AF268" s="146"/>
      <c r="AG268" s="146"/>
      <c r="AH268" s="146"/>
      <c r="AI268" s="146"/>
      <c r="AJ268" s="146"/>
      <c r="AK268" s="146"/>
      <c r="AL268" s="146"/>
      <c r="AM268" s="146"/>
      <c r="AN268" s="146"/>
      <c r="AO268" s="124"/>
      <c r="AP268" s="28"/>
      <c r="AQ268" s="5"/>
    </row>
    <row r="269" spans="1:43" ht="14.45" customHeight="1">
      <c r="A269" s="200"/>
      <c r="B269" s="114"/>
      <c r="C269" s="114"/>
      <c r="D269" s="222"/>
      <c r="E269" s="192"/>
      <c r="F269" s="179"/>
      <c r="G269" s="179"/>
      <c r="H269" s="179"/>
      <c r="I269" s="179"/>
      <c r="J269" s="176"/>
      <c r="K269" s="169"/>
      <c r="L269" s="165"/>
      <c r="M269" s="159"/>
      <c r="N269" s="18"/>
      <c r="O269" s="19"/>
      <c r="P269" s="19"/>
      <c r="Q269" s="20"/>
      <c r="R269" s="21" t="str">
        <f ca="1">IF(Q269=0," ",IFERROR(IF(DATEDIF(TODAY(),Q269,"M")&lt;=5,"ROJO",IF(DATEDIF(TODAY(),Q269,"M")&gt;=12,"VERDE",IF(AND(DATEDIF(TODAY(),Q269,"M")&gt;=6,DATEDIF(TODAY(),Q269,"M")&lt;=11),"AMARILLO"))),S269))</f>
        <v xml:space="preserve"> </v>
      </c>
      <c r="S269" s="29" t="str">
        <f>IF(Q269=0," ",IF(Q269&lt;=$N$5,"VENCIDO","NO VENCIDO"))</f>
        <v xml:space="preserve"> </v>
      </c>
      <c r="T269" s="22"/>
      <c r="U269" s="23"/>
      <c r="V269" s="23"/>
      <c r="W269" s="24"/>
      <c r="X269" s="24"/>
      <c r="Y269" s="148"/>
      <c r="Z269" s="25"/>
      <c r="AA269" s="6"/>
      <c r="AB269" s="146"/>
      <c r="AC269" s="146"/>
      <c r="AD269" s="145"/>
      <c r="AE269" s="146"/>
      <c r="AF269" s="146"/>
      <c r="AG269" s="146"/>
      <c r="AH269" s="146"/>
      <c r="AI269" s="146"/>
      <c r="AJ269" s="146"/>
      <c r="AK269" s="146"/>
      <c r="AL269" s="146"/>
      <c r="AM269" s="146"/>
      <c r="AN269" s="146"/>
      <c r="AO269" s="125"/>
      <c r="AP269" s="28"/>
      <c r="AQ269" s="5"/>
    </row>
    <row r="270" spans="1:43" ht="16.5">
      <c r="A270" s="200"/>
      <c r="B270" s="114"/>
      <c r="C270" s="114"/>
      <c r="D270" s="223"/>
      <c r="E270" s="193"/>
      <c r="F270" s="180"/>
      <c r="G270" s="180"/>
      <c r="H270" s="180"/>
      <c r="I270" s="180"/>
      <c r="J270" s="177"/>
      <c r="K270" s="170"/>
      <c r="L270" s="166"/>
      <c r="M270" s="32" t="b">
        <f>M265=N270</f>
        <v>0</v>
      </c>
      <c r="N270" s="33">
        <f>SUM(N265:N269)</f>
        <v>0</v>
      </c>
      <c r="O270" s="34" t="s">
        <v>113</v>
      </c>
      <c r="P270" s="35"/>
      <c r="Q270" s="36"/>
      <c r="R270" s="36"/>
      <c r="S270" s="36"/>
      <c r="T270" s="37">
        <f>SUM(T265:T269)</f>
        <v>0</v>
      </c>
      <c r="U270" s="38"/>
      <c r="V270" s="38"/>
      <c r="W270" s="39"/>
      <c r="X270" s="39"/>
      <c r="Y270" s="149"/>
      <c r="Z270" s="40"/>
      <c r="AA270" s="6"/>
      <c r="AB270" s="41"/>
      <c r="AC270" s="41"/>
      <c r="AD270" s="42"/>
      <c r="AE270" s="41"/>
      <c r="AF270" s="41"/>
      <c r="AG270" s="41"/>
      <c r="AH270" s="41"/>
      <c r="AI270" s="41"/>
      <c r="AJ270" s="41"/>
      <c r="AK270" s="41"/>
      <c r="AL270" s="41"/>
      <c r="AM270" s="41"/>
      <c r="AN270" s="41"/>
      <c r="AO270" s="43"/>
      <c r="AP270" s="28"/>
      <c r="AQ270" s="5"/>
    </row>
    <row r="271" spans="1:43" ht="14.45" customHeight="1">
      <c r="A271" s="200">
        <f>A265+1</f>
        <v>9</v>
      </c>
      <c r="B271" s="114" t="s">
        <v>187</v>
      </c>
      <c r="C271" s="114"/>
      <c r="D271" s="221">
        <f>+Noviembre!M271</f>
        <v>92</v>
      </c>
      <c r="E271" s="191"/>
      <c r="F271" s="178"/>
      <c r="G271" s="178"/>
      <c r="H271" s="178"/>
      <c r="I271" s="178"/>
      <c r="J271" s="175">
        <f>+F271+G271</f>
        <v>0</v>
      </c>
      <c r="K271" s="168">
        <f>+AO271</f>
        <v>0</v>
      </c>
      <c r="L271" s="164">
        <f>+J271+K271</f>
        <v>0</v>
      </c>
      <c r="M271" s="157">
        <f>+(D271+E271)-(L271)+H271-I271</f>
        <v>92</v>
      </c>
      <c r="N271" s="18"/>
      <c r="O271" s="19"/>
      <c r="P271" s="19"/>
      <c r="Q271" s="20"/>
      <c r="R271" s="21" t="str">
        <f ca="1">IF(Q271=0," ",IFERROR(IF(DATEDIF(TODAY(),Q271,"M")&lt;=5,"ROJO",IF(DATEDIF(TODAY(),Q271,"M")&gt;=12,"VERDE",IF(AND(DATEDIF(TODAY(),Q271,"M")&gt;=6,DATEDIF(TODAY(),Q271,"M")&lt;=11),"AMARILLO"))),S271))</f>
        <v xml:space="preserve"> </v>
      </c>
      <c r="S271" s="21" t="str">
        <f>IF(Q271=0," ",IF(Q271&lt;=$N$5,"VENCIDO","NO VENCIDO"))</f>
        <v xml:space="preserve"> </v>
      </c>
      <c r="T271" s="22"/>
      <c r="U271" s="23"/>
      <c r="V271" s="23"/>
      <c r="W271" s="24"/>
      <c r="X271" s="24"/>
      <c r="Y271" s="147">
        <f>+AT271</f>
        <v>0</v>
      </c>
      <c r="Z271" s="25"/>
      <c r="AA271" s="6"/>
      <c r="AB271" s="146"/>
      <c r="AC271" s="146"/>
      <c r="AD271" s="145">
        <f>+AB271+AC271</f>
        <v>0</v>
      </c>
      <c r="AE271" s="146"/>
      <c r="AF271" s="146"/>
      <c r="AG271" s="146"/>
      <c r="AH271" s="146"/>
      <c r="AI271" s="146"/>
      <c r="AJ271" s="146"/>
      <c r="AK271" s="146"/>
      <c r="AL271" s="146"/>
      <c r="AM271" s="146"/>
      <c r="AN271" s="146"/>
      <c r="AO271" s="123">
        <f>SUM(AD271:AN275)</f>
        <v>0</v>
      </c>
      <c r="AP271" s="28"/>
      <c r="AQ271" s="5"/>
    </row>
    <row r="272" spans="1:43" ht="14.45" customHeight="1">
      <c r="A272" s="200"/>
      <c r="B272" s="114"/>
      <c r="C272" s="114"/>
      <c r="D272" s="222"/>
      <c r="E272" s="192"/>
      <c r="F272" s="179"/>
      <c r="G272" s="179"/>
      <c r="H272" s="179"/>
      <c r="I272" s="179"/>
      <c r="J272" s="176"/>
      <c r="K272" s="169"/>
      <c r="L272" s="165"/>
      <c r="M272" s="158"/>
      <c r="N272" s="18"/>
      <c r="O272" s="19"/>
      <c r="P272" s="19"/>
      <c r="Q272" s="20"/>
      <c r="R272" s="21" t="str">
        <f ca="1">IF(Q272=0," ",IFERROR(IF(DATEDIF(TODAY(),Q272,"M")&lt;=5,"ROJO",IF(DATEDIF(TODAY(),Q272,"M")&gt;=12,"VERDE",IF(AND(DATEDIF(TODAY(),Q272,"M")&gt;=6,DATEDIF(TODAY(),Q272,"M")&lt;=11),"AMARILLO"))),S272))</f>
        <v xml:space="preserve"> </v>
      </c>
      <c r="S272" s="29" t="str">
        <f>IF(Q272=0," ",IF(Q272&lt;=$N$5,"VENCIDO","NO VENCIDO"))</f>
        <v xml:space="preserve"> </v>
      </c>
      <c r="T272" s="22"/>
      <c r="U272" s="23"/>
      <c r="V272" s="23"/>
      <c r="W272" s="24"/>
      <c r="X272" s="24"/>
      <c r="Y272" s="148"/>
      <c r="Z272" s="25"/>
      <c r="AA272" s="6"/>
      <c r="AB272" s="146"/>
      <c r="AC272" s="146"/>
      <c r="AD272" s="145"/>
      <c r="AE272" s="146"/>
      <c r="AF272" s="146"/>
      <c r="AG272" s="146"/>
      <c r="AH272" s="146"/>
      <c r="AI272" s="146"/>
      <c r="AJ272" s="146"/>
      <c r="AK272" s="146"/>
      <c r="AL272" s="146"/>
      <c r="AM272" s="146"/>
      <c r="AN272" s="146"/>
      <c r="AO272" s="124"/>
      <c r="AP272" s="28"/>
      <c r="AQ272" s="5"/>
    </row>
    <row r="273" spans="1:43" ht="14.45" customHeight="1">
      <c r="A273" s="200"/>
      <c r="B273" s="114"/>
      <c r="C273" s="114"/>
      <c r="D273" s="222"/>
      <c r="E273" s="192"/>
      <c r="F273" s="179"/>
      <c r="G273" s="179"/>
      <c r="H273" s="179"/>
      <c r="I273" s="179"/>
      <c r="J273" s="176"/>
      <c r="K273" s="169"/>
      <c r="L273" s="165"/>
      <c r="M273" s="158"/>
      <c r="N273" s="18"/>
      <c r="O273" s="19"/>
      <c r="P273" s="19"/>
      <c r="Q273" s="20"/>
      <c r="R273" s="21" t="str">
        <f ca="1">IF(Q273=0," ",IFERROR(IF(DATEDIF(TODAY(),Q273,"M")&lt;=5,"ROJO",IF(DATEDIF(TODAY(),Q273,"M")&gt;=12,"VERDE",IF(AND(DATEDIF(TODAY(),Q273,"M")&gt;=6,DATEDIF(TODAY(),Q273,"M")&lt;=11),"AMARILLO"))),S273))</f>
        <v xml:space="preserve"> </v>
      </c>
      <c r="S273" s="29" t="str">
        <f>IF(Q273=0," ",IF(Q273&lt;=$N$5,"VENCIDO","NO VENCIDO"))</f>
        <v xml:space="preserve"> </v>
      </c>
      <c r="T273" s="22"/>
      <c r="U273" s="23"/>
      <c r="V273" s="23"/>
      <c r="W273" s="24"/>
      <c r="X273" s="24"/>
      <c r="Y273" s="148"/>
      <c r="Z273" s="25"/>
      <c r="AA273" s="6"/>
      <c r="AB273" s="146"/>
      <c r="AC273" s="146"/>
      <c r="AD273" s="145"/>
      <c r="AE273" s="146"/>
      <c r="AF273" s="146"/>
      <c r="AG273" s="146"/>
      <c r="AH273" s="146"/>
      <c r="AI273" s="146"/>
      <c r="AJ273" s="146"/>
      <c r="AK273" s="146"/>
      <c r="AL273" s="146"/>
      <c r="AM273" s="146"/>
      <c r="AN273" s="146"/>
      <c r="AO273" s="124"/>
      <c r="AP273" s="28"/>
      <c r="AQ273" s="5"/>
    </row>
    <row r="274" spans="1:43" ht="14.45" customHeight="1">
      <c r="A274" s="200"/>
      <c r="B274" s="114"/>
      <c r="C274" s="114"/>
      <c r="D274" s="222"/>
      <c r="E274" s="192"/>
      <c r="F274" s="179"/>
      <c r="G274" s="179"/>
      <c r="H274" s="179"/>
      <c r="I274" s="179"/>
      <c r="J274" s="176"/>
      <c r="K274" s="169"/>
      <c r="L274" s="165"/>
      <c r="M274" s="158"/>
      <c r="N274" s="18"/>
      <c r="O274" s="19"/>
      <c r="P274" s="19"/>
      <c r="Q274" s="20"/>
      <c r="R274" s="21" t="str">
        <f ca="1">IF(Q274=0," ",IFERROR(IF(DATEDIF(TODAY(),Q274,"M")&lt;=5,"ROJO",IF(DATEDIF(TODAY(),Q274,"M")&gt;=12,"VERDE",IF(AND(DATEDIF(TODAY(),Q274,"M")&gt;=6,DATEDIF(TODAY(),Q274,"M")&lt;=11),"AMARILLO"))),S274))</f>
        <v xml:space="preserve"> </v>
      </c>
      <c r="S274" s="29" t="str">
        <f>IF(Q274=0," ",IF(Q274&lt;=$N$5,"VENCIDO","NO VENCIDO"))</f>
        <v xml:space="preserve"> </v>
      </c>
      <c r="T274" s="22"/>
      <c r="U274" s="23"/>
      <c r="V274" s="23"/>
      <c r="W274" s="24"/>
      <c r="X274" s="24"/>
      <c r="Y274" s="148"/>
      <c r="Z274" s="25"/>
      <c r="AA274" s="6"/>
      <c r="AB274" s="146"/>
      <c r="AC274" s="146"/>
      <c r="AD274" s="145"/>
      <c r="AE274" s="146"/>
      <c r="AF274" s="146"/>
      <c r="AG274" s="146"/>
      <c r="AH274" s="146"/>
      <c r="AI274" s="146"/>
      <c r="AJ274" s="146"/>
      <c r="AK274" s="146"/>
      <c r="AL274" s="146"/>
      <c r="AM274" s="146"/>
      <c r="AN274" s="146"/>
      <c r="AO274" s="124"/>
      <c r="AP274" s="28"/>
      <c r="AQ274" s="5"/>
    </row>
    <row r="275" spans="1:43" ht="14.45" customHeight="1">
      <c r="A275" s="200"/>
      <c r="B275" s="114"/>
      <c r="C275" s="114"/>
      <c r="D275" s="222"/>
      <c r="E275" s="192"/>
      <c r="F275" s="179"/>
      <c r="G275" s="179"/>
      <c r="H275" s="179"/>
      <c r="I275" s="179"/>
      <c r="J275" s="176"/>
      <c r="K275" s="169"/>
      <c r="L275" s="165"/>
      <c r="M275" s="159"/>
      <c r="N275" s="18"/>
      <c r="O275" s="19"/>
      <c r="P275" s="19"/>
      <c r="Q275" s="20"/>
      <c r="R275" s="21" t="str">
        <f ca="1">IF(Q275=0," ",IFERROR(IF(DATEDIF(TODAY(),Q275,"M")&lt;=5,"ROJO",IF(DATEDIF(TODAY(),Q275,"M")&gt;=12,"VERDE",IF(AND(DATEDIF(TODAY(),Q275,"M")&gt;=6,DATEDIF(TODAY(),Q275,"M")&lt;=11),"AMARILLO"))),S275))</f>
        <v xml:space="preserve"> </v>
      </c>
      <c r="S275" s="29" t="str">
        <f>IF(Q275=0," ",IF(Q275&lt;=$N$5,"VENCIDO","NO VENCIDO"))</f>
        <v xml:space="preserve"> </v>
      </c>
      <c r="T275" s="22"/>
      <c r="U275" s="23"/>
      <c r="V275" s="23"/>
      <c r="W275" s="24"/>
      <c r="X275" s="24"/>
      <c r="Y275" s="148"/>
      <c r="Z275" s="25"/>
      <c r="AA275" s="6"/>
      <c r="AB275" s="146"/>
      <c r="AC275" s="146"/>
      <c r="AD275" s="145"/>
      <c r="AE275" s="146"/>
      <c r="AF275" s="146"/>
      <c r="AG275" s="146"/>
      <c r="AH275" s="146"/>
      <c r="AI275" s="146"/>
      <c r="AJ275" s="146"/>
      <c r="AK275" s="146"/>
      <c r="AL275" s="146"/>
      <c r="AM275" s="146"/>
      <c r="AN275" s="146"/>
      <c r="AO275" s="125"/>
      <c r="AP275" s="28"/>
      <c r="AQ275" s="5"/>
    </row>
    <row r="276" spans="1:43" ht="16.5">
      <c r="A276" s="200"/>
      <c r="B276" s="114"/>
      <c r="C276" s="114"/>
      <c r="D276" s="223"/>
      <c r="E276" s="193"/>
      <c r="F276" s="180"/>
      <c r="G276" s="180"/>
      <c r="H276" s="180"/>
      <c r="I276" s="180"/>
      <c r="J276" s="177"/>
      <c r="K276" s="170"/>
      <c r="L276" s="166"/>
      <c r="M276" s="32" t="b">
        <f>M271=N276</f>
        <v>0</v>
      </c>
      <c r="N276" s="33">
        <f>SUM(N271:N275)</f>
        <v>0</v>
      </c>
      <c r="O276" s="34" t="s">
        <v>113</v>
      </c>
      <c r="P276" s="35"/>
      <c r="Q276" s="36"/>
      <c r="R276" s="36"/>
      <c r="S276" s="36"/>
      <c r="T276" s="37">
        <f>SUM(T271:T275)</f>
        <v>0</v>
      </c>
      <c r="U276" s="38"/>
      <c r="V276" s="38"/>
      <c r="W276" s="39"/>
      <c r="X276" s="39"/>
      <c r="Y276" s="149"/>
      <c r="Z276" s="40"/>
      <c r="AA276" s="6"/>
      <c r="AB276" s="41"/>
      <c r="AC276" s="41"/>
      <c r="AD276" s="42"/>
      <c r="AE276" s="41"/>
      <c r="AF276" s="41"/>
      <c r="AG276" s="41"/>
      <c r="AH276" s="41"/>
      <c r="AI276" s="41"/>
      <c r="AJ276" s="41"/>
      <c r="AK276" s="41"/>
      <c r="AL276" s="41"/>
      <c r="AM276" s="41"/>
      <c r="AN276" s="41"/>
      <c r="AO276" s="43"/>
      <c r="AP276" s="28"/>
      <c r="AQ276" s="5"/>
    </row>
    <row r="277" spans="1:43" ht="14.45" customHeight="1">
      <c r="A277" s="200">
        <f>A271+1</f>
        <v>10</v>
      </c>
      <c r="B277" s="114" t="s">
        <v>189</v>
      </c>
      <c r="C277" s="114"/>
      <c r="D277" s="221">
        <f>+Noviembre!M277</f>
        <v>63</v>
      </c>
      <c r="E277" s="191"/>
      <c r="F277" s="178"/>
      <c r="G277" s="178"/>
      <c r="H277" s="178"/>
      <c r="I277" s="178"/>
      <c r="J277" s="175">
        <f>+F277+G277</f>
        <v>0</v>
      </c>
      <c r="K277" s="168">
        <f>+AO277</f>
        <v>0</v>
      </c>
      <c r="L277" s="164">
        <f>+J277+K277</f>
        <v>0</v>
      </c>
      <c r="M277" s="157">
        <f>+(D277+E277)-(L277)+H277-I277</f>
        <v>63</v>
      </c>
      <c r="N277" s="18"/>
      <c r="O277" s="19"/>
      <c r="P277" s="19"/>
      <c r="Q277" s="20"/>
      <c r="R277" s="21" t="str">
        <f ca="1">IF(Q277=0," ",IFERROR(IF(DATEDIF(TODAY(),Q277,"M")&lt;=5,"ROJO",IF(DATEDIF(TODAY(),Q277,"M")&gt;=12,"VERDE",IF(AND(DATEDIF(TODAY(),Q277,"M")&gt;=6,DATEDIF(TODAY(),Q277,"M")&lt;=11),"AMARILLO"))),S277))</f>
        <v xml:space="preserve"> </v>
      </c>
      <c r="S277" s="21" t="str">
        <f>IF(Q277=0," ",IF(Q277&lt;=$N$5,"VENCIDO","NO VENCIDO"))</f>
        <v xml:space="preserve"> </v>
      </c>
      <c r="T277" s="22"/>
      <c r="U277" s="23"/>
      <c r="V277" s="23"/>
      <c r="W277" s="24"/>
      <c r="X277" s="24"/>
      <c r="Y277" s="147">
        <f>+AT277</f>
        <v>0</v>
      </c>
      <c r="Z277" s="25"/>
      <c r="AA277" s="6"/>
      <c r="AB277" s="146"/>
      <c r="AC277" s="146"/>
      <c r="AD277" s="145">
        <f>+AB277+AC277</f>
        <v>0</v>
      </c>
      <c r="AE277" s="146"/>
      <c r="AF277" s="146"/>
      <c r="AG277" s="146"/>
      <c r="AH277" s="146"/>
      <c r="AI277" s="146"/>
      <c r="AJ277" s="146"/>
      <c r="AK277" s="146"/>
      <c r="AL277" s="146"/>
      <c r="AM277" s="146"/>
      <c r="AN277" s="146"/>
      <c r="AO277" s="123">
        <f>SUM(AD277:AN281)</f>
        <v>0</v>
      </c>
      <c r="AP277" s="28"/>
      <c r="AQ277" s="5"/>
    </row>
    <row r="278" spans="1:43" ht="14.45" customHeight="1">
      <c r="A278" s="200"/>
      <c r="B278" s="114"/>
      <c r="C278" s="114"/>
      <c r="D278" s="222"/>
      <c r="E278" s="192"/>
      <c r="F278" s="179"/>
      <c r="G278" s="179"/>
      <c r="H278" s="179"/>
      <c r="I278" s="179"/>
      <c r="J278" s="176"/>
      <c r="K278" s="169"/>
      <c r="L278" s="165"/>
      <c r="M278" s="158"/>
      <c r="N278" s="18"/>
      <c r="O278" s="19"/>
      <c r="P278" s="19"/>
      <c r="Q278" s="20"/>
      <c r="R278" s="21" t="str">
        <f ca="1">IF(Q278=0," ",IFERROR(IF(DATEDIF(TODAY(),Q278,"M")&lt;=5,"ROJO",IF(DATEDIF(TODAY(),Q278,"M")&gt;=12,"VERDE",IF(AND(DATEDIF(TODAY(),Q278,"M")&gt;=6,DATEDIF(TODAY(),Q278,"M")&lt;=11),"AMARILLO"))),S278))</f>
        <v xml:space="preserve"> </v>
      </c>
      <c r="S278" s="29" t="str">
        <f>IF(Q278=0," ",IF(Q278&lt;=$N$5,"VENCIDO","NO VENCIDO"))</f>
        <v xml:space="preserve"> </v>
      </c>
      <c r="T278" s="22"/>
      <c r="U278" s="23"/>
      <c r="V278" s="23"/>
      <c r="W278" s="24"/>
      <c r="X278" s="24"/>
      <c r="Y278" s="148"/>
      <c r="Z278" s="25"/>
      <c r="AA278" s="6"/>
      <c r="AB278" s="146"/>
      <c r="AC278" s="146"/>
      <c r="AD278" s="145"/>
      <c r="AE278" s="146"/>
      <c r="AF278" s="146"/>
      <c r="AG278" s="146"/>
      <c r="AH278" s="146"/>
      <c r="AI278" s="146"/>
      <c r="AJ278" s="146"/>
      <c r="AK278" s="146"/>
      <c r="AL278" s="146"/>
      <c r="AM278" s="146"/>
      <c r="AN278" s="146"/>
      <c r="AO278" s="124"/>
      <c r="AP278" s="28"/>
      <c r="AQ278" s="5"/>
    </row>
    <row r="279" spans="1:43" ht="14.45" customHeight="1">
      <c r="A279" s="200"/>
      <c r="B279" s="114"/>
      <c r="C279" s="114"/>
      <c r="D279" s="222"/>
      <c r="E279" s="192"/>
      <c r="F279" s="179"/>
      <c r="G279" s="179"/>
      <c r="H279" s="179"/>
      <c r="I279" s="179"/>
      <c r="J279" s="176"/>
      <c r="K279" s="169"/>
      <c r="L279" s="165"/>
      <c r="M279" s="158"/>
      <c r="N279" s="18"/>
      <c r="O279" s="19"/>
      <c r="P279" s="19"/>
      <c r="Q279" s="20"/>
      <c r="R279" s="21" t="str">
        <f ca="1">IF(Q279=0," ",IFERROR(IF(DATEDIF(TODAY(),Q279,"M")&lt;=5,"ROJO",IF(DATEDIF(TODAY(),Q279,"M")&gt;=12,"VERDE",IF(AND(DATEDIF(TODAY(),Q279,"M")&gt;=6,DATEDIF(TODAY(),Q279,"M")&lt;=11),"AMARILLO"))),S279))</f>
        <v xml:space="preserve"> </v>
      </c>
      <c r="S279" s="29" t="str">
        <f>IF(Q279=0," ",IF(Q279&lt;=$N$5,"VENCIDO","NO VENCIDO"))</f>
        <v xml:space="preserve"> </v>
      </c>
      <c r="T279" s="22"/>
      <c r="U279" s="23"/>
      <c r="V279" s="23"/>
      <c r="W279" s="24"/>
      <c r="X279" s="24"/>
      <c r="Y279" s="148"/>
      <c r="Z279" s="25"/>
      <c r="AA279" s="6"/>
      <c r="AB279" s="146"/>
      <c r="AC279" s="146"/>
      <c r="AD279" s="145"/>
      <c r="AE279" s="146"/>
      <c r="AF279" s="146"/>
      <c r="AG279" s="146"/>
      <c r="AH279" s="146"/>
      <c r="AI279" s="146"/>
      <c r="AJ279" s="146"/>
      <c r="AK279" s="146"/>
      <c r="AL279" s="146"/>
      <c r="AM279" s="146"/>
      <c r="AN279" s="146"/>
      <c r="AO279" s="124"/>
      <c r="AP279" s="28"/>
      <c r="AQ279" s="5"/>
    </row>
    <row r="280" spans="1:43" ht="14.45" customHeight="1">
      <c r="A280" s="200"/>
      <c r="B280" s="114"/>
      <c r="C280" s="114"/>
      <c r="D280" s="222"/>
      <c r="E280" s="192"/>
      <c r="F280" s="179"/>
      <c r="G280" s="179"/>
      <c r="H280" s="179"/>
      <c r="I280" s="179"/>
      <c r="J280" s="176"/>
      <c r="K280" s="169"/>
      <c r="L280" s="165"/>
      <c r="M280" s="158"/>
      <c r="N280" s="18"/>
      <c r="O280" s="19"/>
      <c r="P280" s="19"/>
      <c r="Q280" s="20"/>
      <c r="R280" s="21" t="str">
        <f ca="1">IF(Q280=0," ",IFERROR(IF(DATEDIF(TODAY(),Q280,"M")&lt;=5,"ROJO",IF(DATEDIF(TODAY(),Q280,"M")&gt;=12,"VERDE",IF(AND(DATEDIF(TODAY(),Q280,"M")&gt;=6,DATEDIF(TODAY(),Q280,"M")&lt;=11),"AMARILLO"))),S280))</f>
        <v xml:space="preserve"> </v>
      </c>
      <c r="S280" s="29" t="str">
        <f>IF(Q280=0," ",IF(Q280&lt;=$N$5,"VENCIDO","NO VENCIDO"))</f>
        <v xml:space="preserve"> </v>
      </c>
      <c r="T280" s="22"/>
      <c r="U280" s="23"/>
      <c r="V280" s="23"/>
      <c r="W280" s="24"/>
      <c r="X280" s="24"/>
      <c r="Y280" s="148"/>
      <c r="Z280" s="25"/>
      <c r="AA280" s="6"/>
      <c r="AB280" s="146"/>
      <c r="AC280" s="146"/>
      <c r="AD280" s="145"/>
      <c r="AE280" s="146"/>
      <c r="AF280" s="146"/>
      <c r="AG280" s="146"/>
      <c r="AH280" s="146"/>
      <c r="AI280" s="146"/>
      <c r="AJ280" s="146"/>
      <c r="AK280" s="146"/>
      <c r="AL280" s="146"/>
      <c r="AM280" s="146"/>
      <c r="AN280" s="146"/>
      <c r="AO280" s="124"/>
      <c r="AP280" s="28"/>
      <c r="AQ280" s="5"/>
    </row>
    <row r="281" spans="1:43" ht="14.45" customHeight="1">
      <c r="A281" s="200"/>
      <c r="B281" s="114"/>
      <c r="C281" s="114"/>
      <c r="D281" s="222"/>
      <c r="E281" s="192"/>
      <c r="F281" s="179"/>
      <c r="G281" s="179"/>
      <c r="H281" s="179"/>
      <c r="I281" s="179"/>
      <c r="J281" s="176"/>
      <c r="K281" s="169"/>
      <c r="L281" s="165"/>
      <c r="M281" s="159"/>
      <c r="N281" s="18"/>
      <c r="O281" s="19"/>
      <c r="P281" s="19"/>
      <c r="Q281" s="20"/>
      <c r="R281" s="21" t="str">
        <f ca="1">IF(Q281=0," ",IFERROR(IF(DATEDIF(TODAY(),Q281,"M")&lt;=5,"ROJO",IF(DATEDIF(TODAY(),Q281,"M")&gt;=12,"VERDE",IF(AND(DATEDIF(TODAY(),Q281,"M")&gt;=6,DATEDIF(TODAY(),Q281,"M")&lt;=11),"AMARILLO"))),S281))</f>
        <v xml:space="preserve"> </v>
      </c>
      <c r="S281" s="29" t="str">
        <f>IF(Q281=0," ",IF(Q281&lt;=$N$5,"VENCIDO","NO VENCIDO"))</f>
        <v xml:space="preserve"> </v>
      </c>
      <c r="T281" s="22"/>
      <c r="U281" s="23"/>
      <c r="V281" s="23"/>
      <c r="W281" s="24"/>
      <c r="X281" s="24"/>
      <c r="Y281" s="148"/>
      <c r="Z281" s="25"/>
      <c r="AA281" s="6"/>
      <c r="AB281" s="146"/>
      <c r="AC281" s="146"/>
      <c r="AD281" s="145"/>
      <c r="AE281" s="146"/>
      <c r="AF281" s="146"/>
      <c r="AG281" s="146"/>
      <c r="AH281" s="146"/>
      <c r="AI281" s="146"/>
      <c r="AJ281" s="146"/>
      <c r="AK281" s="146"/>
      <c r="AL281" s="146"/>
      <c r="AM281" s="146"/>
      <c r="AN281" s="146"/>
      <c r="AO281" s="125"/>
      <c r="AP281" s="28"/>
      <c r="AQ281" s="5"/>
    </row>
    <row r="282" spans="1:43" ht="16.5">
      <c r="A282" s="200"/>
      <c r="B282" s="114"/>
      <c r="C282" s="114"/>
      <c r="D282" s="223"/>
      <c r="E282" s="193"/>
      <c r="F282" s="180"/>
      <c r="G282" s="180"/>
      <c r="H282" s="180"/>
      <c r="I282" s="180"/>
      <c r="J282" s="177"/>
      <c r="K282" s="170"/>
      <c r="L282" s="166"/>
      <c r="M282" s="32" t="b">
        <f>M277=N282</f>
        <v>0</v>
      </c>
      <c r="N282" s="33">
        <f>SUM(N277:N281)</f>
        <v>0</v>
      </c>
      <c r="O282" s="34" t="s">
        <v>113</v>
      </c>
      <c r="P282" s="35"/>
      <c r="Q282" s="36"/>
      <c r="R282" s="36"/>
      <c r="S282" s="36"/>
      <c r="T282" s="37">
        <f>SUM(T277:T281)</f>
        <v>0</v>
      </c>
      <c r="U282" s="38"/>
      <c r="V282" s="38"/>
      <c r="W282" s="39"/>
      <c r="X282" s="39"/>
      <c r="Y282" s="149"/>
      <c r="Z282" s="40"/>
      <c r="AA282" s="6"/>
      <c r="AB282" s="41"/>
      <c r="AC282" s="41"/>
      <c r="AD282" s="42"/>
      <c r="AE282" s="41"/>
      <c r="AF282" s="41"/>
      <c r="AG282" s="41"/>
      <c r="AH282" s="41"/>
      <c r="AI282" s="41"/>
      <c r="AJ282" s="41"/>
      <c r="AK282" s="41"/>
      <c r="AL282" s="41"/>
      <c r="AM282" s="41"/>
      <c r="AN282" s="41"/>
      <c r="AO282" s="43"/>
      <c r="AP282" s="28"/>
      <c r="AQ282" s="5"/>
    </row>
    <row r="283" spans="1:43" ht="14.45" customHeight="1">
      <c r="A283" s="200">
        <f>A277+1</f>
        <v>11</v>
      </c>
      <c r="B283" s="114" t="s">
        <v>191</v>
      </c>
      <c r="C283" s="114"/>
      <c r="D283" s="221">
        <f>+Noviembre!M283</f>
        <v>8</v>
      </c>
      <c r="E283" s="191"/>
      <c r="F283" s="178"/>
      <c r="G283" s="178"/>
      <c r="H283" s="178"/>
      <c r="I283" s="178"/>
      <c r="J283" s="175">
        <f>+F283+G283</f>
        <v>0</v>
      </c>
      <c r="K283" s="168">
        <f>+AO283</f>
        <v>0</v>
      </c>
      <c r="L283" s="164">
        <f>+J283+K283</f>
        <v>0</v>
      </c>
      <c r="M283" s="157">
        <f>+(D283+E283)-(L283)+H283-I283</f>
        <v>8</v>
      </c>
      <c r="N283" s="18"/>
      <c r="O283" s="19"/>
      <c r="P283" s="19"/>
      <c r="Q283" s="20"/>
      <c r="R283" s="21" t="str">
        <f ca="1">IF(Q283=0," ",IFERROR(IF(DATEDIF(TODAY(),Q283,"M")&lt;=5,"ROJO",IF(DATEDIF(TODAY(),Q283,"M")&gt;=12,"VERDE",IF(AND(DATEDIF(TODAY(),Q283,"M")&gt;=6,DATEDIF(TODAY(),Q283,"M")&lt;=11),"AMARILLO"))),S283))</f>
        <v xml:space="preserve"> </v>
      </c>
      <c r="S283" s="21" t="str">
        <f>IF(Q283=0," ",IF(Q283&lt;=$N$5,"VENCIDO","NO VENCIDO"))</f>
        <v xml:space="preserve"> </v>
      </c>
      <c r="T283" s="22"/>
      <c r="U283" s="23"/>
      <c r="V283" s="23"/>
      <c r="W283" s="24"/>
      <c r="X283" s="24"/>
      <c r="Y283" s="147">
        <f>+AT283</f>
        <v>0</v>
      </c>
      <c r="Z283" s="25"/>
      <c r="AA283" s="6"/>
      <c r="AB283" s="146"/>
      <c r="AC283" s="146"/>
      <c r="AD283" s="145">
        <f>+AB283+AC283</f>
        <v>0</v>
      </c>
      <c r="AE283" s="146"/>
      <c r="AF283" s="146"/>
      <c r="AG283" s="146"/>
      <c r="AH283" s="146"/>
      <c r="AI283" s="146"/>
      <c r="AJ283" s="146"/>
      <c r="AK283" s="146"/>
      <c r="AL283" s="146"/>
      <c r="AM283" s="146"/>
      <c r="AN283" s="146"/>
      <c r="AO283" s="123">
        <f>SUM(AD283:AN287)</f>
        <v>0</v>
      </c>
      <c r="AP283" s="28"/>
      <c r="AQ283" s="5"/>
    </row>
    <row r="284" spans="1:43" ht="14.45" customHeight="1">
      <c r="A284" s="200"/>
      <c r="B284" s="114"/>
      <c r="C284" s="114"/>
      <c r="D284" s="222"/>
      <c r="E284" s="192"/>
      <c r="F284" s="179"/>
      <c r="G284" s="179"/>
      <c r="H284" s="179"/>
      <c r="I284" s="179"/>
      <c r="J284" s="176"/>
      <c r="K284" s="169"/>
      <c r="L284" s="165"/>
      <c r="M284" s="158"/>
      <c r="N284" s="18"/>
      <c r="O284" s="19"/>
      <c r="P284" s="19"/>
      <c r="Q284" s="20"/>
      <c r="R284" s="21" t="str">
        <f ca="1">IF(Q284=0," ",IFERROR(IF(DATEDIF(TODAY(),Q284,"M")&lt;=5,"ROJO",IF(DATEDIF(TODAY(),Q284,"M")&gt;=12,"VERDE",IF(AND(DATEDIF(TODAY(),Q284,"M")&gt;=6,DATEDIF(TODAY(),Q284,"M")&lt;=11),"AMARILLO"))),S284))</f>
        <v xml:space="preserve"> </v>
      </c>
      <c r="S284" s="29" t="str">
        <f>IF(Q284=0," ",IF(Q284&lt;=$N$5,"VENCIDO","NO VENCIDO"))</f>
        <v xml:space="preserve"> </v>
      </c>
      <c r="T284" s="22"/>
      <c r="U284" s="23"/>
      <c r="V284" s="23"/>
      <c r="W284" s="24"/>
      <c r="X284" s="24"/>
      <c r="Y284" s="148"/>
      <c r="Z284" s="25"/>
      <c r="AA284" s="6"/>
      <c r="AB284" s="146"/>
      <c r="AC284" s="146"/>
      <c r="AD284" s="145"/>
      <c r="AE284" s="146"/>
      <c r="AF284" s="146"/>
      <c r="AG284" s="146"/>
      <c r="AH284" s="146"/>
      <c r="AI284" s="146"/>
      <c r="AJ284" s="146"/>
      <c r="AK284" s="146"/>
      <c r="AL284" s="146"/>
      <c r="AM284" s="146"/>
      <c r="AN284" s="146"/>
      <c r="AO284" s="124"/>
      <c r="AP284" s="28"/>
      <c r="AQ284" s="5"/>
    </row>
    <row r="285" spans="1:43" ht="14.45" customHeight="1">
      <c r="A285" s="200"/>
      <c r="B285" s="114"/>
      <c r="C285" s="114"/>
      <c r="D285" s="222"/>
      <c r="E285" s="192"/>
      <c r="F285" s="179"/>
      <c r="G285" s="179"/>
      <c r="H285" s="179"/>
      <c r="I285" s="179"/>
      <c r="J285" s="176"/>
      <c r="K285" s="169"/>
      <c r="L285" s="165"/>
      <c r="M285" s="158"/>
      <c r="N285" s="18"/>
      <c r="O285" s="19"/>
      <c r="P285" s="19"/>
      <c r="Q285" s="20"/>
      <c r="R285" s="21" t="str">
        <f ca="1">IF(Q285=0," ",IFERROR(IF(DATEDIF(TODAY(),Q285,"M")&lt;=5,"ROJO",IF(DATEDIF(TODAY(),Q285,"M")&gt;=12,"VERDE",IF(AND(DATEDIF(TODAY(),Q285,"M")&gt;=6,DATEDIF(TODAY(),Q285,"M")&lt;=11),"AMARILLO"))),S285))</f>
        <v xml:space="preserve"> </v>
      </c>
      <c r="S285" s="29" t="str">
        <f>IF(Q285=0," ",IF(Q285&lt;=$N$5,"VENCIDO","NO VENCIDO"))</f>
        <v xml:space="preserve"> </v>
      </c>
      <c r="T285" s="22"/>
      <c r="U285" s="23"/>
      <c r="V285" s="23"/>
      <c r="W285" s="24"/>
      <c r="X285" s="24"/>
      <c r="Y285" s="148"/>
      <c r="Z285" s="25"/>
      <c r="AA285" s="6"/>
      <c r="AB285" s="146"/>
      <c r="AC285" s="146"/>
      <c r="AD285" s="145"/>
      <c r="AE285" s="146"/>
      <c r="AF285" s="146"/>
      <c r="AG285" s="146"/>
      <c r="AH285" s="146"/>
      <c r="AI285" s="146"/>
      <c r="AJ285" s="146"/>
      <c r="AK285" s="146"/>
      <c r="AL285" s="146"/>
      <c r="AM285" s="146"/>
      <c r="AN285" s="146"/>
      <c r="AO285" s="124"/>
      <c r="AP285" s="28"/>
      <c r="AQ285" s="5"/>
    </row>
    <row r="286" spans="1:43" ht="14.45" customHeight="1">
      <c r="A286" s="200"/>
      <c r="B286" s="114"/>
      <c r="C286" s="114"/>
      <c r="D286" s="222"/>
      <c r="E286" s="192"/>
      <c r="F286" s="179"/>
      <c r="G286" s="179"/>
      <c r="H286" s="179"/>
      <c r="I286" s="179"/>
      <c r="J286" s="176"/>
      <c r="K286" s="169"/>
      <c r="L286" s="165"/>
      <c r="M286" s="158"/>
      <c r="N286" s="18"/>
      <c r="O286" s="19"/>
      <c r="P286" s="19"/>
      <c r="Q286" s="20"/>
      <c r="R286" s="21" t="str">
        <f ca="1">IF(Q286=0," ",IFERROR(IF(DATEDIF(TODAY(),Q286,"M")&lt;=5,"ROJO",IF(DATEDIF(TODAY(),Q286,"M")&gt;=12,"VERDE",IF(AND(DATEDIF(TODAY(),Q286,"M")&gt;=6,DATEDIF(TODAY(),Q286,"M")&lt;=11),"AMARILLO"))),S286))</f>
        <v xml:space="preserve"> </v>
      </c>
      <c r="S286" s="29" t="str">
        <f>IF(Q286=0," ",IF(Q286&lt;=$N$5,"VENCIDO","NO VENCIDO"))</f>
        <v xml:space="preserve"> </v>
      </c>
      <c r="T286" s="22"/>
      <c r="U286" s="23"/>
      <c r="V286" s="23"/>
      <c r="W286" s="24"/>
      <c r="X286" s="24"/>
      <c r="Y286" s="148"/>
      <c r="Z286" s="25"/>
      <c r="AA286" s="6"/>
      <c r="AB286" s="146"/>
      <c r="AC286" s="146"/>
      <c r="AD286" s="145"/>
      <c r="AE286" s="146"/>
      <c r="AF286" s="146"/>
      <c r="AG286" s="146"/>
      <c r="AH286" s="146"/>
      <c r="AI286" s="146"/>
      <c r="AJ286" s="146"/>
      <c r="AK286" s="146"/>
      <c r="AL286" s="146"/>
      <c r="AM286" s="146"/>
      <c r="AN286" s="146"/>
      <c r="AO286" s="124"/>
      <c r="AP286" s="28"/>
      <c r="AQ286" s="5"/>
    </row>
    <row r="287" spans="1:43" ht="14.45" customHeight="1">
      <c r="A287" s="200"/>
      <c r="B287" s="114"/>
      <c r="C287" s="114"/>
      <c r="D287" s="222"/>
      <c r="E287" s="192"/>
      <c r="F287" s="179"/>
      <c r="G287" s="179"/>
      <c r="H287" s="179"/>
      <c r="I287" s="179"/>
      <c r="J287" s="176"/>
      <c r="K287" s="169"/>
      <c r="L287" s="165"/>
      <c r="M287" s="159"/>
      <c r="N287" s="18"/>
      <c r="O287" s="19"/>
      <c r="P287" s="19"/>
      <c r="Q287" s="20"/>
      <c r="R287" s="21" t="str">
        <f ca="1">IF(Q287=0," ",IFERROR(IF(DATEDIF(TODAY(),Q287,"M")&lt;=5,"ROJO",IF(DATEDIF(TODAY(),Q287,"M")&gt;=12,"VERDE",IF(AND(DATEDIF(TODAY(),Q287,"M")&gt;=6,DATEDIF(TODAY(),Q287,"M")&lt;=11),"AMARILLO"))),S287))</f>
        <v xml:space="preserve"> </v>
      </c>
      <c r="S287" s="29" t="str">
        <f>IF(Q287=0," ",IF(Q287&lt;=$N$5,"VENCIDO","NO VENCIDO"))</f>
        <v xml:space="preserve"> </v>
      </c>
      <c r="T287" s="22"/>
      <c r="U287" s="23"/>
      <c r="V287" s="23"/>
      <c r="W287" s="24"/>
      <c r="X287" s="24"/>
      <c r="Y287" s="148"/>
      <c r="Z287" s="25"/>
      <c r="AA287" s="6"/>
      <c r="AB287" s="146"/>
      <c r="AC287" s="146"/>
      <c r="AD287" s="145"/>
      <c r="AE287" s="146"/>
      <c r="AF287" s="146"/>
      <c r="AG287" s="146"/>
      <c r="AH287" s="146"/>
      <c r="AI287" s="146"/>
      <c r="AJ287" s="146"/>
      <c r="AK287" s="146"/>
      <c r="AL287" s="146"/>
      <c r="AM287" s="146"/>
      <c r="AN287" s="146"/>
      <c r="AO287" s="125"/>
      <c r="AP287" s="28"/>
      <c r="AQ287" s="5"/>
    </row>
    <row r="288" spans="1:43" ht="16.5">
      <c r="A288" s="200"/>
      <c r="B288" s="114"/>
      <c r="C288" s="114"/>
      <c r="D288" s="223"/>
      <c r="E288" s="193"/>
      <c r="F288" s="180"/>
      <c r="G288" s="180"/>
      <c r="H288" s="180"/>
      <c r="I288" s="180"/>
      <c r="J288" s="177"/>
      <c r="K288" s="170"/>
      <c r="L288" s="166"/>
      <c r="M288" s="32" t="b">
        <f>M283=N288</f>
        <v>0</v>
      </c>
      <c r="N288" s="33">
        <f>SUM(N283:N287)</f>
        <v>0</v>
      </c>
      <c r="O288" s="34" t="s">
        <v>113</v>
      </c>
      <c r="P288" s="35"/>
      <c r="Q288" s="36"/>
      <c r="R288" s="36"/>
      <c r="S288" s="36"/>
      <c r="T288" s="37">
        <f>SUM(T283:T287)</f>
        <v>0</v>
      </c>
      <c r="U288" s="38"/>
      <c r="V288" s="38"/>
      <c r="W288" s="39"/>
      <c r="X288" s="39"/>
      <c r="Y288" s="149"/>
      <c r="Z288" s="40"/>
      <c r="AA288" s="6"/>
      <c r="AB288" s="41"/>
      <c r="AC288" s="41"/>
      <c r="AD288" s="42"/>
      <c r="AE288" s="41"/>
      <c r="AF288" s="41"/>
      <c r="AG288" s="41"/>
      <c r="AH288" s="41"/>
      <c r="AI288" s="41"/>
      <c r="AJ288" s="41"/>
      <c r="AK288" s="41"/>
      <c r="AL288" s="41"/>
      <c r="AM288" s="41"/>
      <c r="AN288" s="41"/>
      <c r="AO288" s="43"/>
      <c r="AP288" s="28"/>
      <c r="AQ288" s="5"/>
    </row>
    <row r="289" spans="1:43" ht="14.45" customHeight="1">
      <c r="A289" s="200">
        <f>A283+1</f>
        <v>12</v>
      </c>
      <c r="B289" s="114" t="s">
        <v>192</v>
      </c>
      <c r="C289" s="114"/>
      <c r="D289" s="221">
        <f>+Noviembre!M289</f>
        <v>0</v>
      </c>
      <c r="E289" s="191"/>
      <c r="F289" s="178"/>
      <c r="G289" s="178"/>
      <c r="H289" s="178"/>
      <c r="I289" s="178"/>
      <c r="J289" s="175">
        <f>+F289+G289</f>
        <v>0</v>
      </c>
      <c r="K289" s="168">
        <f>+AO289</f>
        <v>0</v>
      </c>
      <c r="L289" s="164">
        <f>+J289+K289</f>
        <v>0</v>
      </c>
      <c r="M289" s="157">
        <f>+(D289+E289)-(L289)+H289-I289</f>
        <v>0</v>
      </c>
      <c r="N289" s="18"/>
      <c r="O289" s="19"/>
      <c r="P289" s="19"/>
      <c r="Q289" s="20"/>
      <c r="R289" s="21" t="str">
        <f ca="1">IF(Q289=0," ",IFERROR(IF(DATEDIF(TODAY(),Q289,"M")&lt;=5,"ROJO",IF(DATEDIF(TODAY(),Q289,"M")&gt;=12,"VERDE",IF(AND(DATEDIF(TODAY(),Q289,"M")&gt;=6,DATEDIF(TODAY(),Q289,"M")&lt;=11),"AMARILLO"))),S289))</f>
        <v xml:space="preserve"> </v>
      </c>
      <c r="S289" s="21" t="str">
        <f>IF(Q289=0," ",IF(Q289&lt;=$N$5,"VENCIDO","NO VENCIDO"))</f>
        <v xml:space="preserve"> </v>
      </c>
      <c r="T289" s="22"/>
      <c r="U289" s="23"/>
      <c r="V289" s="23"/>
      <c r="W289" s="24"/>
      <c r="X289" s="24"/>
      <c r="Y289" s="147">
        <f>+AT289</f>
        <v>0</v>
      </c>
      <c r="Z289" s="25"/>
      <c r="AA289" s="6"/>
      <c r="AB289" s="146"/>
      <c r="AC289" s="146"/>
      <c r="AD289" s="145">
        <f>+AB289+AC289</f>
        <v>0</v>
      </c>
      <c r="AE289" s="146"/>
      <c r="AF289" s="146"/>
      <c r="AG289" s="146"/>
      <c r="AH289" s="146"/>
      <c r="AI289" s="146"/>
      <c r="AJ289" s="146"/>
      <c r="AK289" s="146"/>
      <c r="AL289" s="146"/>
      <c r="AM289" s="146"/>
      <c r="AN289" s="146"/>
      <c r="AO289" s="123">
        <f>SUM(AD289:AN293)</f>
        <v>0</v>
      </c>
      <c r="AP289" s="28"/>
      <c r="AQ289" s="5"/>
    </row>
    <row r="290" spans="1:43" ht="14.45" customHeight="1">
      <c r="A290" s="200"/>
      <c r="B290" s="114"/>
      <c r="C290" s="114"/>
      <c r="D290" s="222"/>
      <c r="E290" s="192"/>
      <c r="F290" s="179"/>
      <c r="G290" s="179"/>
      <c r="H290" s="179"/>
      <c r="I290" s="179"/>
      <c r="J290" s="176"/>
      <c r="K290" s="169"/>
      <c r="L290" s="165"/>
      <c r="M290" s="158"/>
      <c r="N290" s="18"/>
      <c r="O290" s="19"/>
      <c r="P290" s="19"/>
      <c r="Q290" s="20"/>
      <c r="R290" s="21" t="str">
        <f ca="1">IF(Q290=0," ",IFERROR(IF(DATEDIF(TODAY(),Q290,"M")&lt;=5,"ROJO",IF(DATEDIF(TODAY(),Q290,"M")&gt;=12,"VERDE",IF(AND(DATEDIF(TODAY(),Q290,"M")&gt;=6,DATEDIF(TODAY(),Q290,"M")&lt;=11),"AMARILLO"))),S290))</f>
        <v xml:space="preserve"> </v>
      </c>
      <c r="S290" s="29" t="str">
        <f>IF(Q290=0," ",IF(Q290&lt;=$N$5,"VENCIDO","NO VENCIDO"))</f>
        <v xml:space="preserve"> </v>
      </c>
      <c r="T290" s="22"/>
      <c r="U290" s="23"/>
      <c r="V290" s="23"/>
      <c r="W290" s="24"/>
      <c r="X290" s="24"/>
      <c r="Y290" s="148"/>
      <c r="Z290" s="25"/>
      <c r="AA290" s="6"/>
      <c r="AB290" s="146"/>
      <c r="AC290" s="146"/>
      <c r="AD290" s="145"/>
      <c r="AE290" s="146"/>
      <c r="AF290" s="146"/>
      <c r="AG290" s="146"/>
      <c r="AH290" s="146"/>
      <c r="AI290" s="146"/>
      <c r="AJ290" s="146"/>
      <c r="AK290" s="146"/>
      <c r="AL290" s="146"/>
      <c r="AM290" s="146"/>
      <c r="AN290" s="146"/>
      <c r="AO290" s="124"/>
      <c r="AP290" s="28"/>
      <c r="AQ290" s="5"/>
    </row>
    <row r="291" spans="1:43" ht="14.45" customHeight="1">
      <c r="A291" s="200"/>
      <c r="B291" s="114"/>
      <c r="C291" s="114"/>
      <c r="D291" s="222"/>
      <c r="E291" s="192"/>
      <c r="F291" s="179"/>
      <c r="G291" s="179"/>
      <c r="H291" s="179"/>
      <c r="I291" s="179"/>
      <c r="J291" s="176"/>
      <c r="K291" s="169"/>
      <c r="L291" s="165"/>
      <c r="M291" s="158"/>
      <c r="N291" s="18"/>
      <c r="O291" s="19"/>
      <c r="P291" s="19"/>
      <c r="Q291" s="20"/>
      <c r="R291" s="21" t="str">
        <f ca="1">IF(Q291=0," ",IFERROR(IF(DATEDIF(TODAY(),Q291,"M")&lt;=5,"ROJO",IF(DATEDIF(TODAY(),Q291,"M")&gt;=12,"VERDE",IF(AND(DATEDIF(TODAY(),Q291,"M")&gt;=6,DATEDIF(TODAY(),Q291,"M")&lt;=11),"AMARILLO"))),S291))</f>
        <v xml:space="preserve"> </v>
      </c>
      <c r="S291" s="29" t="str">
        <f>IF(Q291=0," ",IF(Q291&lt;=$N$5,"VENCIDO","NO VENCIDO"))</f>
        <v xml:space="preserve"> </v>
      </c>
      <c r="T291" s="22"/>
      <c r="U291" s="23"/>
      <c r="V291" s="23"/>
      <c r="W291" s="24"/>
      <c r="X291" s="24"/>
      <c r="Y291" s="148"/>
      <c r="Z291" s="25"/>
      <c r="AA291" s="6"/>
      <c r="AB291" s="146"/>
      <c r="AC291" s="146"/>
      <c r="AD291" s="145"/>
      <c r="AE291" s="146"/>
      <c r="AF291" s="146"/>
      <c r="AG291" s="146"/>
      <c r="AH291" s="146"/>
      <c r="AI291" s="146"/>
      <c r="AJ291" s="146"/>
      <c r="AK291" s="146"/>
      <c r="AL291" s="146"/>
      <c r="AM291" s="146"/>
      <c r="AN291" s="146"/>
      <c r="AO291" s="124"/>
      <c r="AP291" s="28"/>
      <c r="AQ291" s="5"/>
    </row>
    <row r="292" spans="1:43" ht="14.45" customHeight="1">
      <c r="A292" s="200"/>
      <c r="B292" s="114"/>
      <c r="C292" s="114"/>
      <c r="D292" s="222"/>
      <c r="E292" s="192"/>
      <c r="F292" s="179"/>
      <c r="G292" s="179"/>
      <c r="H292" s="179"/>
      <c r="I292" s="179"/>
      <c r="J292" s="176"/>
      <c r="K292" s="169"/>
      <c r="L292" s="165"/>
      <c r="M292" s="158"/>
      <c r="N292" s="18"/>
      <c r="O292" s="19"/>
      <c r="P292" s="19"/>
      <c r="Q292" s="20"/>
      <c r="R292" s="21" t="str">
        <f ca="1">IF(Q292=0," ",IFERROR(IF(DATEDIF(TODAY(),Q292,"M")&lt;=5,"ROJO",IF(DATEDIF(TODAY(),Q292,"M")&gt;=12,"VERDE",IF(AND(DATEDIF(TODAY(),Q292,"M")&gt;=6,DATEDIF(TODAY(),Q292,"M")&lt;=11),"AMARILLO"))),S292))</f>
        <v xml:space="preserve"> </v>
      </c>
      <c r="S292" s="29" t="str">
        <f>IF(Q292=0," ",IF(Q292&lt;=$N$5,"VENCIDO","NO VENCIDO"))</f>
        <v xml:space="preserve"> </v>
      </c>
      <c r="T292" s="22"/>
      <c r="U292" s="23"/>
      <c r="V292" s="23"/>
      <c r="W292" s="24"/>
      <c r="X292" s="24"/>
      <c r="Y292" s="148"/>
      <c r="Z292" s="25"/>
      <c r="AA292" s="6"/>
      <c r="AB292" s="146"/>
      <c r="AC292" s="146"/>
      <c r="AD292" s="145"/>
      <c r="AE292" s="146"/>
      <c r="AF292" s="146"/>
      <c r="AG292" s="146"/>
      <c r="AH292" s="146"/>
      <c r="AI292" s="146"/>
      <c r="AJ292" s="146"/>
      <c r="AK292" s="146"/>
      <c r="AL292" s="146"/>
      <c r="AM292" s="146"/>
      <c r="AN292" s="146"/>
      <c r="AO292" s="124"/>
      <c r="AP292" s="28"/>
      <c r="AQ292" s="5"/>
    </row>
    <row r="293" spans="1:43" ht="14.45" customHeight="1">
      <c r="A293" s="200"/>
      <c r="B293" s="114"/>
      <c r="C293" s="114"/>
      <c r="D293" s="222"/>
      <c r="E293" s="192"/>
      <c r="F293" s="179"/>
      <c r="G293" s="179"/>
      <c r="H293" s="179"/>
      <c r="I293" s="179"/>
      <c r="J293" s="176"/>
      <c r="K293" s="169"/>
      <c r="L293" s="165"/>
      <c r="M293" s="159"/>
      <c r="N293" s="18"/>
      <c r="O293" s="19"/>
      <c r="P293" s="19"/>
      <c r="Q293" s="20"/>
      <c r="R293" s="21" t="str">
        <f ca="1">IF(Q293=0," ",IFERROR(IF(DATEDIF(TODAY(),Q293,"M")&lt;=5,"ROJO",IF(DATEDIF(TODAY(),Q293,"M")&gt;=12,"VERDE",IF(AND(DATEDIF(TODAY(),Q293,"M")&gt;=6,DATEDIF(TODAY(),Q293,"M")&lt;=11),"AMARILLO"))),S293))</f>
        <v xml:space="preserve"> </v>
      </c>
      <c r="S293" s="29" t="str">
        <f>IF(Q293=0," ",IF(Q293&lt;=$N$5,"VENCIDO","NO VENCIDO"))</f>
        <v xml:space="preserve"> </v>
      </c>
      <c r="T293" s="22"/>
      <c r="U293" s="23"/>
      <c r="V293" s="23"/>
      <c r="W293" s="24"/>
      <c r="X293" s="24"/>
      <c r="Y293" s="148"/>
      <c r="Z293" s="25"/>
      <c r="AA293" s="6"/>
      <c r="AB293" s="146"/>
      <c r="AC293" s="146"/>
      <c r="AD293" s="145"/>
      <c r="AE293" s="146"/>
      <c r="AF293" s="146"/>
      <c r="AG293" s="146"/>
      <c r="AH293" s="146"/>
      <c r="AI293" s="146"/>
      <c r="AJ293" s="146"/>
      <c r="AK293" s="146"/>
      <c r="AL293" s="146"/>
      <c r="AM293" s="146"/>
      <c r="AN293" s="146"/>
      <c r="AO293" s="125"/>
      <c r="AP293" s="28"/>
      <c r="AQ293" s="5"/>
    </row>
    <row r="294" spans="1:43" ht="16.5">
      <c r="A294" s="200"/>
      <c r="B294" s="114"/>
      <c r="C294" s="114"/>
      <c r="D294" s="223"/>
      <c r="E294" s="193"/>
      <c r="F294" s="180"/>
      <c r="G294" s="180"/>
      <c r="H294" s="180"/>
      <c r="I294" s="180"/>
      <c r="J294" s="177"/>
      <c r="K294" s="170"/>
      <c r="L294" s="166"/>
      <c r="M294" s="32" t="b">
        <f>M289=N294</f>
        <v>1</v>
      </c>
      <c r="N294" s="33">
        <f>SUM(N289:N293)</f>
        <v>0</v>
      </c>
      <c r="O294" s="34" t="s">
        <v>113</v>
      </c>
      <c r="P294" s="35"/>
      <c r="Q294" s="36"/>
      <c r="R294" s="36"/>
      <c r="S294" s="36"/>
      <c r="T294" s="37">
        <f>SUM(T289:T293)</f>
        <v>0</v>
      </c>
      <c r="U294" s="38"/>
      <c r="V294" s="38"/>
      <c r="W294" s="39"/>
      <c r="X294" s="39"/>
      <c r="Y294" s="149"/>
      <c r="Z294" s="40"/>
      <c r="AA294" s="6"/>
      <c r="AB294" s="41"/>
      <c r="AC294" s="42"/>
      <c r="AD294" s="42"/>
      <c r="AE294" s="42"/>
      <c r="AF294" s="42"/>
      <c r="AG294" s="42"/>
      <c r="AH294" s="42"/>
      <c r="AI294" s="42"/>
      <c r="AJ294" s="42"/>
      <c r="AK294" s="42"/>
      <c r="AL294" s="42"/>
      <c r="AM294" s="42"/>
      <c r="AN294" s="42"/>
      <c r="AO294" s="43"/>
      <c r="AP294" s="28"/>
      <c r="AQ294" s="5"/>
    </row>
    <row r="295" spans="1:43" ht="16.5">
      <c r="A295" s="137" t="s">
        <v>193</v>
      </c>
      <c r="B295" s="137"/>
      <c r="C295" s="137"/>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6"/>
      <c r="AB295" s="54"/>
      <c r="AC295" s="55"/>
      <c r="AD295" s="55"/>
      <c r="AE295" s="55"/>
      <c r="AF295" s="55"/>
      <c r="AG295" s="55"/>
      <c r="AH295" s="55"/>
      <c r="AI295" s="55"/>
      <c r="AJ295" s="55"/>
      <c r="AK295" s="55"/>
      <c r="AL295" s="55"/>
      <c r="AM295" s="55"/>
      <c r="AN295" s="55"/>
      <c r="AO295" s="55"/>
      <c r="AP295" s="56"/>
      <c r="AQ295" s="5"/>
    </row>
    <row r="296" spans="1:43" ht="14.45" customHeight="1">
      <c r="A296" s="200">
        <v>1</v>
      </c>
      <c r="B296" s="114" t="s">
        <v>194</v>
      </c>
      <c r="C296" s="114"/>
      <c r="D296" s="221">
        <f>+Noviembre!M296</f>
        <v>1412</v>
      </c>
      <c r="E296" s="191"/>
      <c r="F296" s="178"/>
      <c r="G296" s="178"/>
      <c r="H296" s="178"/>
      <c r="I296" s="178"/>
      <c r="J296" s="175">
        <f>+F296+G296</f>
        <v>0</v>
      </c>
      <c r="K296" s="168">
        <f>+AO296</f>
        <v>0</v>
      </c>
      <c r="L296" s="164">
        <f>+J296+K296</f>
        <v>0</v>
      </c>
      <c r="M296" s="157">
        <f>+(D296+E296)-L296+H296-I296</f>
        <v>1412</v>
      </c>
      <c r="N296" s="18"/>
      <c r="O296" s="19"/>
      <c r="P296" s="19"/>
      <c r="Q296" s="20"/>
      <c r="R296" s="21" t="str">
        <f ca="1">IF(Q296=0," ",IFERROR(IF(DATEDIF(TODAY(),Q296,"M")&lt;=5,"ROJO",IF(DATEDIF(TODAY(),Q296,"M")&gt;=12,"VERDE",IF(AND(DATEDIF(TODAY(),Q296,"M")&gt;=6,DATEDIF(TODAY(),Q296,"M")&lt;=11),"AMARILLO"))),S296))</f>
        <v xml:space="preserve"> </v>
      </c>
      <c r="S296" s="21" t="str">
        <f t="shared" ref="S296:S301" si="0">IF(Q296=0," ",IF(Q296&lt;=$N$5,"VENCIDO","NO VENCIDO"))</f>
        <v xml:space="preserve"> </v>
      </c>
      <c r="T296" s="22"/>
      <c r="U296" s="23"/>
      <c r="V296" s="23"/>
      <c r="W296" s="24"/>
      <c r="X296" s="24"/>
      <c r="Y296" s="147">
        <f>+AT296</f>
        <v>0</v>
      </c>
      <c r="Z296" s="25"/>
      <c r="AA296" s="6"/>
      <c r="AB296" s="130"/>
      <c r="AC296" s="130"/>
      <c r="AD296" s="140">
        <f>+AB296+AC296</f>
        <v>0</v>
      </c>
      <c r="AE296" s="130"/>
      <c r="AF296" s="130"/>
      <c r="AG296" s="130"/>
      <c r="AH296" s="130"/>
      <c r="AI296" s="130"/>
      <c r="AJ296" s="130"/>
      <c r="AK296" s="130"/>
      <c r="AL296" s="130"/>
      <c r="AM296" s="130"/>
      <c r="AN296" s="130"/>
      <c r="AO296" s="123">
        <f>SUM(AD296:AN301)</f>
        <v>0</v>
      </c>
      <c r="AP296" s="28"/>
      <c r="AQ296" s="5"/>
    </row>
    <row r="297" spans="1:43" ht="14.45" customHeight="1">
      <c r="A297" s="200"/>
      <c r="B297" s="114"/>
      <c r="C297" s="114"/>
      <c r="D297" s="222"/>
      <c r="E297" s="192"/>
      <c r="F297" s="179"/>
      <c r="G297" s="179"/>
      <c r="H297" s="179"/>
      <c r="I297" s="179"/>
      <c r="J297" s="176"/>
      <c r="K297" s="169"/>
      <c r="L297" s="165"/>
      <c r="M297" s="158"/>
      <c r="N297" s="18"/>
      <c r="O297" s="19"/>
      <c r="P297" s="19"/>
      <c r="Q297" s="20"/>
      <c r="R297" s="21" t="str">
        <f ca="1">IF(Q297=0," ",IFERROR(IF(DATEDIF(TODAY(),Q297,"M")&lt;=5,"ROJO",IF(DATEDIF(TODAY(),Q297,"M")&gt;=12,"VERDE",IF(AND(DATEDIF(TODAY(),Q297,"M")&gt;=6,DATEDIF(TODAY(),Q297,"M")&lt;=11),"AMARILLO"))),S297))</f>
        <v xml:space="preserve"> </v>
      </c>
      <c r="S297" s="29" t="str">
        <f t="shared" si="0"/>
        <v xml:space="preserve"> </v>
      </c>
      <c r="T297" s="22"/>
      <c r="U297" s="23"/>
      <c r="V297" s="23"/>
      <c r="W297" s="24"/>
      <c r="X297" s="24"/>
      <c r="Y297" s="148"/>
      <c r="Z297" s="25"/>
      <c r="AA297" s="6"/>
      <c r="AB297" s="131"/>
      <c r="AC297" s="131"/>
      <c r="AD297" s="141"/>
      <c r="AE297" s="131"/>
      <c r="AF297" s="131"/>
      <c r="AG297" s="131"/>
      <c r="AH297" s="131"/>
      <c r="AI297" s="131"/>
      <c r="AJ297" s="131"/>
      <c r="AK297" s="131"/>
      <c r="AL297" s="131"/>
      <c r="AM297" s="131"/>
      <c r="AN297" s="131"/>
      <c r="AO297" s="124"/>
      <c r="AP297" s="28"/>
      <c r="AQ297" s="5"/>
    </row>
    <row r="298" spans="1:43" ht="14.45" customHeight="1">
      <c r="A298" s="200"/>
      <c r="B298" s="114"/>
      <c r="C298" s="114"/>
      <c r="D298" s="222"/>
      <c r="E298" s="192"/>
      <c r="F298" s="179"/>
      <c r="G298" s="179"/>
      <c r="H298" s="179"/>
      <c r="I298" s="179"/>
      <c r="J298" s="176"/>
      <c r="K298" s="169"/>
      <c r="L298" s="165"/>
      <c r="M298" s="158"/>
      <c r="N298" s="18"/>
      <c r="O298" s="19"/>
      <c r="P298" s="19"/>
      <c r="Q298" s="20"/>
      <c r="R298" s="21" t="str">
        <f ca="1">IF(Q298=0," ",IFERROR(IF(DATEDIF(TODAY(),Q298,"M")&lt;=5,"ROJO",IF(DATEDIF(TODAY(),Q298,"M")&gt;=12,"VERDE",IF(AND(DATEDIF(TODAY(),Q298,"M")&gt;=6,DATEDIF(TODAY(),Q298,"M")&lt;=11),"AMARILLO"))),S298))</f>
        <v xml:space="preserve"> </v>
      </c>
      <c r="S298" s="29" t="str">
        <f t="shared" si="0"/>
        <v xml:space="preserve"> </v>
      </c>
      <c r="T298" s="22"/>
      <c r="U298" s="23"/>
      <c r="V298" s="23"/>
      <c r="W298" s="24"/>
      <c r="X298" s="24"/>
      <c r="Y298" s="148"/>
      <c r="Z298" s="25"/>
      <c r="AA298" s="6"/>
      <c r="AB298" s="131"/>
      <c r="AC298" s="131"/>
      <c r="AD298" s="141"/>
      <c r="AE298" s="131"/>
      <c r="AF298" s="131"/>
      <c r="AG298" s="131"/>
      <c r="AH298" s="131"/>
      <c r="AI298" s="131"/>
      <c r="AJ298" s="131"/>
      <c r="AK298" s="131"/>
      <c r="AL298" s="131"/>
      <c r="AM298" s="131"/>
      <c r="AN298" s="131"/>
      <c r="AO298" s="124"/>
      <c r="AP298" s="28"/>
      <c r="AQ298" s="5"/>
    </row>
    <row r="299" spans="1:43" ht="14.45" customHeight="1">
      <c r="A299" s="200"/>
      <c r="B299" s="114"/>
      <c r="C299" s="114"/>
      <c r="D299" s="222"/>
      <c r="E299" s="192"/>
      <c r="F299" s="179"/>
      <c r="G299" s="179"/>
      <c r="H299" s="179"/>
      <c r="I299" s="179"/>
      <c r="J299" s="176"/>
      <c r="K299" s="169"/>
      <c r="L299" s="165"/>
      <c r="M299" s="158"/>
      <c r="N299" s="18"/>
      <c r="O299" s="19"/>
      <c r="P299" s="19"/>
      <c r="Q299" s="20"/>
      <c r="R299" s="44"/>
      <c r="S299" s="45"/>
      <c r="T299" s="22"/>
      <c r="U299" s="23"/>
      <c r="V299" s="23"/>
      <c r="W299" s="24"/>
      <c r="X299" s="24"/>
      <c r="Y299" s="148"/>
      <c r="Z299" s="25"/>
      <c r="AA299" s="6"/>
      <c r="AB299" s="131"/>
      <c r="AC299" s="131"/>
      <c r="AD299" s="141"/>
      <c r="AE299" s="131"/>
      <c r="AF299" s="131"/>
      <c r="AG299" s="131"/>
      <c r="AH299" s="131"/>
      <c r="AI299" s="131"/>
      <c r="AJ299" s="131"/>
      <c r="AK299" s="131"/>
      <c r="AL299" s="131"/>
      <c r="AM299" s="131"/>
      <c r="AN299" s="131"/>
      <c r="AO299" s="124"/>
      <c r="AP299" s="28"/>
      <c r="AQ299" s="5"/>
    </row>
    <row r="300" spans="1:43" ht="14.45" customHeight="1">
      <c r="A300" s="200"/>
      <c r="B300" s="114"/>
      <c r="C300" s="114"/>
      <c r="D300" s="222"/>
      <c r="E300" s="192"/>
      <c r="F300" s="179"/>
      <c r="G300" s="179"/>
      <c r="H300" s="179"/>
      <c r="I300" s="179"/>
      <c r="J300" s="176"/>
      <c r="K300" s="169"/>
      <c r="L300" s="165"/>
      <c r="M300" s="158"/>
      <c r="N300" s="18"/>
      <c r="O300" s="19"/>
      <c r="P300" s="19"/>
      <c r="Q300" s="20"/>
      <c r="R300" s="21" t="str">
        <f ca="1">IF(Q300=0," ",IFERROR(IF(DATEDIF(TODAY(),Q300,"M")&lt;=5,"ROJO",IF(DATEDIF(TODAY(),Q300,"M")&gt;=12,"VERDE",IF(AND(DATEDIF(TODAY(),Q300,"M")&gt;=6,DATEDIF(TODAY(),Q300,"M")&lt;=11),"AMARILLO"))),S300))</f>
        <v xml:space="preserve"> </v>
      </c>
      <c r="S300" s="29" t="str">
        <f t="shared" si="0"/>
        <v xml:space="preserve"> </v>
      </c>
      <c r="T300" s="22"/>
      <c r="U300" s="23"/>
      <c r="V300" s="23"/>
      <c r="W300" s="24"/>
      <c r="X300" s="24"/>
      <c r="Y300" s="148"/>
      <c r="Z300" s="25"/>
      <c r="AA300" s="6"/>
      <c r="AB300" s="131"/>
      <c r="AC300" s="131"/>
      <c r="AD300" s="141"/>
      <c r="AE300" s="131"/>
      <c r="AF300" s="131"/>
      <c r="AG300" s="131"/>
      <c r="AH300" s="131"/>
      <c r="AI300" s="131"/>
      <c r="AJ300" s="131"/>
      <c r="AK300" s="131"/>
      <c r="AL300" s="131"/>
      <c r="AM300" s="131"/>
      <c r="AN300" s="131"/>
      <c r="AO300" s="124"/>
      <c r="AP300" s="28"/>
      <c r="AQ300" s="5"/>
    </row>
    <row r="301" spans="1:43" ht="14.45" customHeight="1">
      <c r="A301" s="200"/>
      <c r="B301" s="114"/>
      <c r="C301" s="114"/>
      <c r="D301" s="222"/>
      <c r="E301" s="192"/>
      <c r="F301" s="179"/>
      <c r="G301" s="179"/>
      <c r="H301" s="179"/>
      <c r="I301" s="179"/>
      <c r="J301" s="176"/>
      <c r="K301" s="169"/>
      <c r="L301" s="165"/>
      <c r="M301" s="159"/>
      <c r="N301" s="18"/>
      <c r="O301" s="19"/>
      <c r="P301" s="19"/>
      <c r="Q301" s="20"/>
      <c r="R301" s="21" t="str">
        <f ca="1">IF(Q301=0," ",IFERROR(IF(DATEDIF(TODAY(),Q301,"M")&lt;=5,"ROJO",IF(DATEDIF(TODAY(),Q301,"M")&gt;=12,"VERDE",IF(AND(DATEDIF(TODAY(),Q301,"M")&gt;=6,DATEDIF(TODAY(),Q301,"M")&lt;=11),"AMARILLO"))),S301))</f>
        <v xml:space="preserve"> </v>
      </c>
      <c r="S301" s="29" t="str">
        <f t="shared" si="0"/>
        <v xml:space="preserve"> </v>
      </c>
      <c r="T301" s="22"/>
      <c r="U301" s="23"/>
      <c r="V301" s="23"/>
      <c r="W301" s="24"/>
      <c r="X301" s="24"/>
      <c r="Y301" s="148"/>
      <c r="Z301" s="25"/>
      <c r="AA301" s="6"/>
      <c r="AB301" s="132"/>
      <c r="AC301" s="132"/>
      <c r="AD301" s="142"/>
      <c r="AE301" s="132"/>
      <c r="AF301" s="132"/>
      <c r="AG301" s="132"/>
      <c r="AH301" s="132"/>
      <c r="AI301" s="132"/>
      <c r="AJ301" s="132"/>
      <c r="AK301" s="132"/>
      <c r="AL301" s="132"/>
      <c r="AM301" s="132"/>
      <c r="AN301" s="132"/>
      <c r="AO301" s="125"/>
      <c r="AP301" s="28"/>
      <c r="AQ301" s="5"/>
    </row>
    <row r="302" spans="1:43" ht="16.5">
      <c r="A302" s="200"/>
      <c r="B302" s="114"/>
      <c r="C302" s="114"/>
      <c r="D302" s="223"/>
      <c r="E302" s="193"/>
      <c r="F302" s="180"/>
      <c r="G302" s="180"/>
      <c r="H302" s="180"/>
      <c r="I302" s="180"/>
      <c r="J302" s="177"/>
      <c r="K302" s="170"/>
      <c r="L302" s="166"/>
      <c r="M302" s="32" t="b">
        <f>M296=N302</f>
        <v>0</v>
      </c>
      <c r="N302" s="33">
        <f>SUM(N296:N301)</f>
        <v>0</v>
      </c>
      <c r="O302" s="34" t="s">
        <v>113</v>
      </c>
      <c r="P302" s="35"/>
      <c r="Q302" s="36"/>
      <c r="R302" s="36"/>
      <c r="S302" s="36"/>
      <c r="T302" s="37">
        <f>SUM(T296:T301)</f>
        <v>0</v>
      </c>
      <c r="U302" s="38"/>
      <c r="V302" s="38"/>
      <c r="W302" s="39"/>
      <c r="X302" s="39"/>
      <c r="Y302" s="149"/>
      <c r="Z302" s="40"/>
      <c r="AA302" s="6"/>
      <c r="AB302" s="41"/>
      <c r="AC302" s="42"/>
      <c r="AD302" s="57"/>
      <c r="AE302" s="42"/>
      <c r="AF302" s="42"/>
      <c r="AG302" s="42"/>
      <c r="AH302" s="42"/>
      <c r="AI302" s="42"/>
      <c r="AJ302" s="42"/>
      <c r="AK302" s="42"/>
      <c r="AL302" s="42"/>
      <c r="AM302" s="42"/>
      <c r="AN302" s="42"/>
      <c r="AO302" s="43"/>
      <c r="AP302" s="28"/>
      <c r="AQ302" s="5"/>
    </row>
    <row r="303" spans="1:43" ht="14.45" customHeight="1">
      <c r="A303" s="200">
        <f>+A296+1</f>
        <v>2</v>
      </c>
      <c r="B303" s="114" t="s">
        <v>196</v>
      </c>
      <c r="C303" s="114"/>
      <c r="D303" s="221">
        <f>+Noviembre!M303</f>
        <v>0</v>
      </c>
      <c r="E303" s="191"/>
      <c r="F303" s="178"/>
      <c r="G303" s="178"/>
      <c r="H303" s="178"/>
      <c r="I303" s="178"/>
      <c r="J303" s="175">
        <f>+F303+G303</f>
        <v>0</v>
      </c>
      <c r="K303" s="168">
        <f>+AO303</f>
        <v>0</v>
      </c>
      <c r="L303" s="164">
        <f>+J303+K303</f>
        <v>0</v>
      </c>
      <c r="M303" s="157">
        <f>+(D303+E303)-L303+H303-I303</f>
        <v>0</v>
      </c>
      <c r="N303" s="18"/>
      <c r="O303" s="19"/>
      <c r="P303" s="19"/>
      <c r="Q303" s="20"/>
      <c r="R303" s="21" t="str">
        <f ca="1">IF(Q303=0," ",IFERROR(IF(DATEDIF(TODAY(),Q303,"M")&lt;=5,"ROJO",IF(DATEDIF(TODAY(),Q303,"M")&gt;=12,"VERDE",IF(AND(DATEDIF(TODAY(),Q303,"M")&gt;=6,DATEDIF(TODAY(),Q303,"M")&lt;=11),"AMARILLO"))),S303))</f>
        <v xml:space="preserve"> </v>
      </c>
      <c r="S303" s="21" t="str">
        <f t="shared" ref="S303:S308" si="1">IF(Q303=0," ",IF(Q303&lt;=$N$5,"VENCIDO","NO VENCIDO"))</f>
        <v xml:space="preserve"> </v>
      </c>
      <c r="T303" s="22"/>
      <c r="U303" s="23"/>
      <c r="V303" s="23"/>
      <c r="W303" s="24"/>
      <c r="X303" s="24"/>
      <c r="Y303" s="147">
        <f>+AT303</f>
        <v>0</v>
      </c>
      <c r="Z303" s="25"/>
      <c r="AA303" s="6"/>
      <c r="AB303" s="130"/>
      <c r="AC303" s="130"/>
      <c r="AD303" s="140">
        <f>+AB303+AC303</f>
        <v>0</v>
      </c>
      <c r="AE303" s="130"/>
      <c r="AF303" s="130"/>
      <c r="AG303" s="130"/>
      <c r="AH303" s="130"/>
      <c r="AI303" s="130"/>
      <c r="AJ303" s="130"/>
      <c r="AK303" s="130"/>
      <c r="AL303" s="130"/>
      <c r="AM303" s="130"/>
      <c r="AN303" s="130"/>
      <c r="AO303" s="123">
        <f>SUM(AD303:AN308)</f>
        <v>0</v>
      </c>
      <c r="AP303" s="28"/>
      <c r="AQ303" s="5"/>
    </row>
    <row r="304" spans="1:43" ht="14.45" customHeight="1">
      <c r="A304" s="200"/>
      <c r="B304" s="114"/>
      <c r="C304" s="114"/>
      <c r="D304" s="222"/>
      <c r="E304" s="192"/>
      <c r="F304" s="179"/>
      <c r="G304" s="179"/>
      <c r="H304" s="179"/>
      <c r="I304" s="179"/>
      <c r="J304" s="176"/>
      <c r="K304" s="169"/>
      <c r="L304" s="165"/>
      <c r="M304" s="158"/>
      <c r="N304" s="18"/>
      <c r="O304" s="19"/>
      <c r="P304" s="19"/>
      <c r="Q304" s="20"/>
      <c r="R304" s="21" t="str">
        <f ca="1">IF(Q304=0," ",IFERROR(IF(DATEDIF(TODAY(),Q304,"M")&lt;=5,"ROJO",IF(DATEDIF(TODAY(),Q304,"M")&gt;=12,"VERDE",IF(AND(DATEDIF(TODAY(),Q304,"M")&gt;=6,DATEDIF(TODAY(),Q304,"M")&lt;=11),"AMARILLO"))),S304))</f>
        <v xml:space="preserve"> </v>
      </c>
      <c r="S304" s="29" t="str">
        <f t="shared" si="1"/>
        <v xml:space="preserve"> </v>
      </c>
      <c r="T304" s="22"/>
      <c r="U304" s="23"/>
      <c r="V304" s="23"/>
      <c r="W304" s="24"/>
      <c r="X304" s="24"/>
      <c r="Y304" s="148"/>
      <c r="Z304" s="25"/>
      <c r="AA304" s="6"/>
      <c r="AB304" s="131"/>
      <c r="AC304" s="131"/>
      <c r="AD304" s="141"/>
      <c r="AE304" s="131"/>
      <c r="AF304" s="131"/>
      <c r="AG304" s="131"/>
      <c r="AH304" s="131"/>
      <c r="AI304" s="131"/>
      <c r="AJ304" s="131"/>
      <c r="AK304" s="131"/>
      <c r="AL304" s="131"/>
      <c r="AM304" s="131"/>
      <c r="AN304" s="131"/>
      <c r="AO304" s="124"/>
      <c r="AP304" s="28"/>
      <c r="AQ304" s="5"/>
    </row>
    <row r="305" spans="1:43" ht="14.45" customHeight="1">
      <c r="A305" s="200"/>
      <c r="B305" s="114"/>
      <c r="C305" s="114"/>
      <c r="D305" s="222"/>
      <c r="E305" s="192"/>
      <c r="F305" s="179"/>
      <c r="G305" s="179"/>
      <c r="H305" s="179"/>
      <c r="I305" s="179"/>
      <c r="J305" s="176"/>
      <c r="K305" s="169"/>
      <c r="L305" s="165"/>
      <c r="M305" s="158"/>
      <c r="N305" s="18"/>
      <c r="O305" s="19"/>
      <c r="P305" s="19"/>
      <c r="Q305" s="20"/>
      <c r="R305" s="21" t="str">
        <f ca="1">IF(Q305=0," ",IFERROR(IF(DATEDIF(TODAY(),Q305,"M")&lt;=5,"ROJO",IF(DATEDIF(TODAY(),Q305,"M")&gt;=12,"VERDE",IF(AND(DATEDIF(TODAY(),Q305,"M")&gt;=6,DATEDIF(TODAY(),Q305,"M")&lt;=11),"AMARILLO"))),S305))</f>
        <v xml:space="preserve"> </v>
      </c>
      <c r="S305" s="29" t="str">
        <f t="shared" si="1"/>
        <v xml:space="preserve"> </v>
      </c>
      <c r="T305" s="22"/>
      <c r="U305" s="23"/>
      <c r="V305" s="23"/>
      <c r="W305" s="24"/>
      <c r="X305" s="24"/>
      <c r="Y305" s="148"/>
      <c r="Z305" s="25"/>
      <c r="AA305" s="6"/>
      <c r="AB305" s="131"/>
      <c r="AC305" s="131"/>
      <c r="AD305" s="141"/>
      <c r="AE305" s="131"/>
      <c r="AF305" s="131"/>
      <c r="AG305" s="131"/>
      <c r="AH305" s="131"/>
      <c r="AI305" s="131"/>
      <c r="AJ305" s="131"/>
      <c r="AK305" s="131"/>
      <c r="AL305" s="131"/>
      <c r="AM305" s="131"/>
      <c r="AN305" s="131"/>
      <c r="AO305" s="124"/>
      <c r="AP305" s="28"/>
      <c r="AQ305" s="5"/>
    </row>
    <row r="306" spans="1:43" ht="14.45" customHeight="1">
      <c r="A306" s="200"/>
      <c r="B306" s="114"/>
      <c r="C306" s="114"/>
      <c r="D306" s="222"/>
      <c r="E306" s="192"/>
      <c r="F306" s="179"/>
      <c r="G306" s="179"/>
      <c r="H306" s="179"/>
      <c r="I306" s="179"/>
      <c r="J306" s="176"/>
      <c r="K306" s="169"/>
      <c r="L306" s="165"/>
      <c r="M306" s="158"/>
      <c r="N306" s="18"/>
      <c r="O306" s="19"/>
      <c r="P306" s="19"/>
      <c r="Q306" s="20"/>
      <c r="R306" s="44"/>
      <c r="S306" s="45"/>
      <c r="T306" s="22"/>
      <c r="U306" s="23"/>
      <c r="V306" s="23"/>
      <c r="W306" s="24"/>
      <c r="X306" s="24"/>
      <c r="Y306" s="148"/>
      <c r="Z306" s="25"/>
      <c r="AA306" s="6"/>
      <c r="AB306" s="131"/>
      <c r="AC306" s="131"/>
      <c r="AD306" s="141"/>
      <c r="AE306" s="131"/>
      <c r="AF306" s="131"/>
      <c r="AG306" s="131"/>
      <c r="AH306" s="131"/>
      <c r="AI306" s="131"/>
      <c r="AJ306" s="131"/>
      <c r="AK306" s="131"/>
      <c r="AL306" s="131"/>
      <c r="AM306" s="131"/>
      <c r="AN306" s="131"/>
      <c r="AO306" s="124"/>
      <c r="AP306" s="28"/>
      <c r="AQ306" s="5"/>
    </row>
    <row r="307" spans="1:43" ht="14.45" customHeight="1">
      <c r="A307" s="200"/>
      <c r="B307" s="114"/>
      <c r="C307" s="114"/>
      <c r="D307" s="222"/>
      <c r="E307" s="192"/>
      <c r="F307" s="179"/>
      <c r="G307" s="179"/>
      <c r="H307" s="179"/>
      <c r="I307" s="179"/>
      <c r="J307" s="176"/>
      <c r="K307" s="169"/>
      <c r="L307" s="165"/>
      <c r="M307" s="158"/>
      <c r="N307" s="18"/>
      <c r="O307" s="19"/>
      <c r="P307" s="19"/>
      <c r="Q307" s="20"/>
      <c r="R307" s="21" t="str">
        <f ca="1">IF(Q307=0," ",IFERROR(IF(DATEDIF(TODAY(),Q307,"M")&lt;=5,"ROJO",IF(DATEDIF(TODAY(),Q307,"M")&gt;=12,"VERDE",IF(AND(DATEDIF(TODAY(),Q307,"M")&gt;=6,DATEDIF(TODAY(),Q307,"M")&lt;=11),"AMARILLO"))),S307))</f>
        <v xml:space="preserve"> </v>
      </c>
      <c r="S307" s="29" t="str">
        <f t="shared" si="1"/>
        <v xml:space="preserve"> </v>
      </c>
      <c r="T307" s="22"/>
      <c r="U307" s="23"/>
      <c r="V307" s="23"/>
      <c r="W307" s="24"/>
      <c r="X307" s="24"/>
      <c r="Y307" s="148"/>
      <c r="Z307" s="25"/>
      <c r="AA307" s="6"/>
      <c r="AB307" s="131"/>
      <c r="AC307" s="131"/>
      <c r="AD307" s="141"/>
      <c r="AE307" s="131"/>
      <c r="AF307" s="131"/>
      <c r="AG307" s="131"/>
      <c r="AH307" s="131"/>
      <c r="AI307" s="131"/>
      <c r="AJ307" s="131"/>
      <c r="AK307" s="131"/>
      <c r="AL307" s="131"/>
      <c r="AM307" s="131"/>
      <c r="AN307" s="131"/>
      <c r="AO307" s="124"/>
      <c r="AP307" s="28"/>
      <c r="AQ307" s="5"/>
    </row>
    <row r="308" spans="1:43" ht="14.45" customHeight="1">
      <c r="A308" s="200"/>
      <c r="B308" s="114"/>
      <c r="C308" s="114"/>
      <c r="D308" s="222"/>
      <c r="E308" s="192"/>
      <c r="F308" s="179"/>
      <c r="G308" s="179"/>
      <c r="H308" s="179"/>
      <c r="I308" s="179"/>
      <c r="J308" s="176"/>
      <c r="K308" s="169"/>
      <c r="L308" s="165"/>
      <c r="M308" s="159"/>
      <c r="N308" s="18"/>
      <c r="O308" s="19"/>
      <c r="P308" s="19"/>
      <c r="Q308" s="20"/>
      <c r="R308" s="21" t="str">
        <f ca="1">IF(Q308=0," ",IFERROR(IF(DATEDIF(TODAY(),Q308,"M")&lt;=5,"ROJO",IF(DATEDIF(TODAY(),Q308,"M")&gt;=12,"VERDE",IF(AND(DATEDIF(TODAY(),Q308,"M")&gt;=6,DATEDIF(TODAY(),Q308,"M")&lt;=11),"AMARILLO"))),S308))</f>
        <v xml:space="preserve"> </v>
      </c>
      <c r="S308" s="29" t="str">
        <f t="shared" si="1"/>
        <v xml:space="preserve"> </v>
      </c>
      <c r="T308" s="22"/>
      <c r="U308" s="23"/>
      <c r="V308" s="23"/>
      <c r="W308" s="24"/>
      <c r="X308" s="24"/>
      <c r="Y308" s="148"/>
      <c r="Z308" s="25"/>
      <c r="AA308" s="6"/>
      <c r="AB308" s="132"/>
      <c r="AC308" s="132"/>
      <c r="AD308" s="142"/>
      <c r="AE308" s="132"/>
      <c r="AF308" s="132"/>
      <c r="AG308" s="132"/>
      <c r="AH308" s="132"/>
      <c r="AI308" s="132"/>
      <c r="AJ308" s="132"/>
      <c r="AK308" s="132"/>
      <c r="AL308" s="132"/>
      <c r="AM308" s="132"/>
      <c r="AN308" s="132"/>
      <c r="AO308" s="125"/>
      <c r="AP308" s="28"/>
      <c r="AQ308" s="5"/>
    </row>
    <row r="309" spans="1:43" ht="16.5">
      <c r="A309" s="200"/>
      <c r="B309" s="114"/>
      <c r="C309" s="114"/>
      <c r="D309" s="223"/>
      <c r="E309" s="193"/>
      <c r="F309" s="180"/>
      <c r="G309" s="180"/>
      <c r="H309" s="180"/>
      <c r="I309" s="180"/>
      <c r="J309" s="177"/>
      <c r="K309" s="170"/>
      <c r="L309" s="166"/>
      <c r="M309" s="32" t="b">
        <f>M303=N309</f>
        <v>1</v>
      </c>
      <c r="N309" s="33">
        <f>SUM(N303:N308)</f>
        <v>0</v>
      </c>
      <c r="O309" s="34" t="s">
        <v>113</v>
      </c>
      <c r="P309" s="35"/>
      <c r="Q309" s="36"/>
      <c r="R309" s="36"/>
      <c r="S309" s="36"/>
      <c r="T309" s="37">
        <f>SUM(T303:T308)</f>
        <v>0</v>
      </c>
      <c r="U309" s="38"/>
      <c r="V309" s="38"/>
      <c r="W309" s="39"/>
      <c r="X309" s="39"/>
      <c r="Y309" s="149"/>
      <c r="Z309" s="40"/>
      <c r="AA309" s="6"/>
      <c r="AB309" s="41"/>
      <c r="AC309" s="42"/>
      <c r="AD309" s="57"/>
      <c r="AE309" s="42"/>
      <c r="AF309" s="42"/>
      <c r="AG309" s="42"/>
      <c r="AH309" s="42"/>
      <c r="AI309" s="42"/>
      <c r="AJ309" s="42"/>
      <c r="AK309" s="42"/>
      <c r="AL309" s="42"/>
      <c r="AM309" s="42"/>
      <c r="AN309" s="42"/>
      <c r="AO309" s="43"/>
      <c r="AP309" s="28"/>
      <c r="AQ309" s="5"/>
    </row>
    <row r="310" spans="1:43" ht="14.45" customHeight="1">
      <c r="A310" s="200">
        <f>+A303+1</f>
        <v>3</v>
      </c>
      <c r="B310" s="114" t="s">
        <v>197</v>
      </c>
      <c r="C310" s="114"/>
      <c r="D310" s="221">
        <f>+Noviembre!M310</f>
        <v>0</v>
      </c>
      <c r="E310" s="191"/>
      <c r="F310" s="178"/>
      <c r="G310" s="178"/>
      <c r="H310" s="178"/>
      <c r="I310" s="178"/>
      <c r="J310" s="175">
        <f>+F310+G310</f>
        <v>0</v>
      </c>
      <c r="K310" s="168">
        <f>+AO310</f>
        <v>0</v>
      </c>
      <c r="L310" s="164">
        <f>+J310+K310</f>
        <v>0</v>
      </c>
      <c r="M310" s="157">
        <f>+(D310+E310)-L310+H310-I310</f>
        <v>0</v>
      </c>
      <c r="N310" s="18"/>
      <c r="O310" s="19"/>
      <c r="P310" s="19"/>
      <c r="Q310" s="20"/>
      <c r="R310" s="21" t="str">
        <f ca="1">IF(Q310=0," ",IFERROR(IF(DATEDIF(TODAY(),Q310,"M")&lt;=5,"ROJO",IF(DATEDIF(TODAY(),Q310,"M")&gt;=12,"VERDE",IF(AND(DATEDIF(TODAY(),Q310,"M")&gt;=6,DATEDIF(TODAY(),Q310,"M")&lt;=11),"AMARILLO"))),S310))</f>
        <v xml:space="preserve"> </v>
      </c>
      <c r="S310" s="21" t="str">
        <f t="shared" ref="S310:S315" si="2">IF(Q310=0," ",IF(Q310&lt;=$N$5,"VENCIDO","NO VENCIDO"))</f>
        <v xml:space="preserve"> </v>
      </c>
      <c r="T310" s="22"/>
      <c r="U310" s="23"/>
      <c r="V310" s="23"/>
      <c r="W310" s="24"/>
      <c r="X310" s="24"/>
      <c r="Y310" s="147">
        <f>+AT310</f>
        <v>0</v>
      </c>
      <c r="Z310" s="25"/>
      <c r="AA310" s="6"/>
      <c r="AB310" s="130"/>
      <c r="AC310" s="130"/>
      <c r="AD310" s="140">
        <f>+AB310+AC310</f>
        <v>0</v>
      </c>
      <c r="AE310" s="130"/>
      <c r="AF310" s="130"/>
      <c r="AG310" s="130"/>
      <c r="AH310" s="130"/>
      <c r="AI310" s="130"/>
      <c r="AJ310" s="130"/>
      <c r="AK310" s="130"/>
      <c r="AL310" s="130"/>
      <c r="AM310" s="130"/>
      <c r="AN310" s="130"/>
      <c r="AO310" s="123">
        <f>SUM(AD310:AN315)</f>
        <v>0</v>
      </c>
      <c r="AP310" s="28"/>
      <c r="AQ310" s="5"/>
    </row>
    <row r="311" spans="1:43" ht="14.45" customHeight="1">
      <c r="A311" s="200"/>
      <c r="B311" s="114"/>
      <c r="C311" s="114"/>
      <c r="D311" s="222"/>
      <c r="E311" s="192"/>
      <c r="F311" s="179"/>
      <c r="G311" s="179"/>
      <c r="H311" s="179"/>
      <c r="I311" s="179"/>
      <c r="J311" s="176"/>
      <c r="K311" s="169"/>
      <c r="L311" s="165"/>
      <c r="M311" s="158"/>
      <c r="N311" s="18"/>
      <c r="O311" s="19"/>
      <c r="P311" s="19"/>
      <c r="Q311" s="20"/>
      <c r="R311" s="21" t="str">
        <f ca="1">IF(Q311=0," ",IFERROR(IF(DATEDIF(TODAY(),Q311,"M")&lt;=5,"ROJO",IF(DATEDIF(TODAY(),Q311,"M")&gt;=12,"VERDE",IF(AND(DATEDIF(TODAY(),Q311,"M")&gt;=6,DATEDIF(TODAY(),Q311,"M")&lt;=11),"AMARILLO"))),S311))</f>
        <v xml:space="preserve"> </v>
      </c>
      <c r="S311" s="29" t="str">
        <f t="shared" si="2"/>
        <v xml:space="preserve"> </v>
      </c>
      <c r="T311" s="22"/>
      <c r="U311" s="23"/>
      <c r="V311" s="23"/>
      <c r="W311" s="24"/>
      <c r="X311" s="24"/>
      <c r="Y311" s="148"/>
      <c r="Z311" s="25"/>
      <c r="AA311" s="6"/>
      <c r="AB311" s="131"/>
      <c r="AC311" s="131"/>
      <c r="AD311" s="141"/>
      <c r="AE311" s="131"/>
      <c r="AF311" s="131"/>
      <c r="AG311" s="131"/>
      <c r="AH311" s="131"/>
      <c r="AI311" s="131"/>
      <c r="AJ311" s="131"/>
      <c r="AK311" s="131"/>
      <c r="AL311" s="131"/>
      <c r="AM311" s="131"/>
      <c r="AN311" s="131"/>
      <c r="AO311" s="124"/>
      <c r="AP311" s="28"/>
      <c r="AQ311" s="5"/>
    </row>
    <row r="312" spans="1:43" ht="14.45" customHeight="1">
      <c r="A312" s="200"/>
      <c r="B312" s="114"/>
      <c r="C312" s="114"/>
      <c r="D312" s="222"/>
      <c r="E312" s="192"/>
      <c r="F312" s="179"/>
      <c r="G312" s="179"/>
      <c r="H312" s="179"/>
      <c r="I312" s="179"/>
      <c r="J312" s="176"/>
      <c r="K312" s="169"/>
      <c r="L312" s="165"/>
      <c r="M312" s="158"/>
      <c r="N312" s="18"/>
      <c r="O312" s="19"/>
      <c r="P312" s="19"/>
      <c r="Q312" s="20"/>
      <c r="R312" s="44"/>
      <c r="S312" s="45"/>
      <c r="T312" s="22"/>
      <c r="U312" s="23"/>
      <c r="V312" s="23"/>
      <c r="W312" s="24"/>
      <c r="X312" s="24"/>
      <c r="Y312" s="148"/>
      <c r="Z312" s="25"/>
      <c r="AA312" s="6"/>
      <c r="AB312" s="131"/>
      <c r="AC312" s="131"/>
      <c r="AD312" s="141"/>
      <c r="AE312" s="131"/>
      <c r="AF312" s="131"/>
      <c r="AG312" s="131"/>
      <c r="AH312" s="131"/>
      <c r="AI312" s="131"/>
      <c r="AJ312" s="131"/>
      <c r="AK312" s="131"/>
      <c r="AL312" s="131"/>
      <c r="AM312" s="131"/>
      <c r="AN312" s="131"/>
      <c r="AO312" s="124"/>
      <c r="AP312" s="28"/>
      <c r="AQ312" s="5"/>
    </row>
    <row r="313" spans="1:43" ht="14.45" customHeight="1">
      <c r="A313" s="200"/>
      <c r="B313" s="114"/>
      <c r="C313" s="114"/>
      <c r="D313" s="222"/>
      <c r="E313" s="192"/>
      <c r="F313" s="179"/>
      <c r="G313" s="179"/>
      <c r="H313" s="179"/>
      <c r="I313" s="179"/>
      <c r="J313" s="176"/>
      <c r="K313" s="169"/>
      <c r="L313" s="165"/>
      <c r="M313" s="158"/>
      <c r="N313" s="18"/>
      <c r="O313" s="19"/>
      <c r="P313" s="19"/>
      <c r="Q313" s="20"/>
      <c r="R313" s="21" t="str">
        <f ca="1">IF(Q313=0," ",IFERROR(IF(DATEDIF(TODAY(),Q313,"M")&lt;=5,"ROJO",IF(DATEDIF(TODAY(),Q313,"M")&gt;=12,"VERDE",IF(AND(DATEDIF(TODAY(),Q313,"M")&gt;=6,DATEDIF(TODAY(),Q313,"M")&lt;=11),"AMARILLO"))),S313))</f>
        <v xml:space="preserve"> </v>
      </c>
      <c r="S313" s="29" t="str">
        <f t="shared" si="2"/>
        <v xml:space="preserve"> </v>
      </c>
      <c r="T313" s="22"/>
      <c r="U313" s="23"/>
      <c r="V313" s="23"/>
      <c r="W313" s="24"/>
      <c r="X313" s="24"/>
      <c r="Y313" s="148"/>
      <c r="Z313" s="25"/>
      <c r="AA313" s="6"/>
      <c r="AB313" s="131"/>
      <c r="AC313" s="131"/>
      <c r="AD313" s="141"/>
      <c r="AE313" s="131"/>
      <c r="AF313" s="131"/>
      <c r="AG313" s="131"/>
      <c r="AH313" s="131"/>
      <c r="AI313" s="131"/>
      <c r="AJ313" s="131"/>
      <c r="AK313" s="131"/>
      <c r="AL313" s="131"/>
      <c r="AM313" s="131"/>
      <c r="AN313" s="131"/>
      <c r="AO313" s="124"/>
      <c r="AP313" s="28"/>
      <c r="AQ313" s="5"/>
    </row>
    <row r="314" spans="1:43" ht="14.45" customHeight="1">
      <c r="A314" s="200"/>
      <c r="B314" s="114"/>
      <c r="C314" s="114"/>
      <c r="D314" s="222"/>
      <c r="E314" s="192"/>
      <c r="F314" s="179"/>
      <c r="G314" s="179"/>
      <c r="H314" s="179"/>
      <c r="I314" s="179"/>
      <c r="J314" s="176"/>
      <c r="K314" s="169"/>
      <c r="L314" s="165"/>
      <c r="M314" s="158"/>
      <c r="N314" s="18"/>
      <c r="O314" s="19"/>
      <c r="P314" s="19"/>
      <c r="Q314" s="20"/>
      <c r="R314" s="21" t="str">
        <f ca="1">IF(Q314=0," ",IFERROR(IF(DATEDIF(TODAY(),Q314,"M")&lt;=5,"ROJO",IF(DATEDIF(TODAY(),Q314,"M")&gt;=12,"VERDE",IF(AND(DATEDIF(TODAY(),Q314,"M")&gt;=6,DATEDIF(TODAY(),Q314,"M")&lt;=11),"AMARILLO"))),S314))</f>
        <v xml:space="preserve"> </v>
      </c>
      <c r="S314" s="29" t="str">
        <f t="shared" si="2"/>
        <v xml:space="preserve"> </v>
      </c>
      <c r="T314" s="22"/>
      <c r="U314" s="23"/>
      <c r="V314" s="23"/>
      <c r="W314" s="24"/>
      <c r="X314" s="24"/>
      <c r="Y314" s="148"/>
      <c r="Z314" s="25"/>
      <c r="AA314" s="6"/>
      <c r="AB314" s="131"/>
      <c r="AC314" s="131"/>
      <c r="AD314" s="141"/>
      <c r="AE314" s="131"/>
      <c r="AF314" s="131"/>
      <c r="AG314" s="131"/>
      <c r="AH314" s="131"/>
      <c r="AI314" s="131"/>
      <c r="AJ314" s="131"/>
      <c r="AK314" s="131"/>
      <c r="AL314" s="131"/>
      <c r="AM314" s="131"/>
      <c r="AN314" s="131"/>
      <c r="AO314" s="124"/>
      <c r="AP314" s="28"/>
      <c r="AQ314" s="5"/>
    </row>
    <row r="315" spans="1:43" ht="14.45" customHeight="1">
      <c r="A315" s="200"/>
      <c r="B315" s="114"/>
      <c r="C315" s="114"/>
      <c r="D315" s="222"/>
      <c r="E315" s="192"/>
      <c r="F315" s="179"/>
      <c r="G315" s="179"/>
      <c r="H315" s="179"/>
      <c r="I315" s="179"/>
      <c r="J315" s="176"/>
      <c r="K315" s="169"/>
      <c r="L315" s="165"/>
      <c r="M315" s="159"/>
      <c r="N315" s="18"/>
      <c r="O315" s="19"/>
      <c r="P315" s="19"/>
      <c r="Q315" s="20"/>
      <c r="R315" s="21" t="str">
        <f ca="1">IF(Q315=0," ",IFERROR(IF(DATEDIF(TODAY(),Q315,"M")&lt;=5,"ROJO",IF(DATEDIF(TODAY(),Q315,"M")&gt;=12,"VERDE",IF(AND(DATEDIF(TODAY(),Q315,"M")&gt;=6,DATEDIF(TODAY(),Q315,"M")&lt;=11),"AMARILLO"))),S315))</f>
        <v xml:space="preserve"> </v>
      </c>
      <c r="S315" s="29" t="str">
        <f t="shared" si="2"/>
        <v xml:space="preserve"> </v>
      </c>
      <c r="T315" s="22"/>
      <c r="U315" s="23"/>
      <c r="V315" s="23"/>
      <c r="W315" s="24"/>
      <c r="X315" s="24"/>
      <c r="Y315" s="148"/>
      <c r="Z315" s="25"/>
      <c r="AA315" s="6"/>
      <c r="AB315" s="132"/>
      <c r="AC315" s="132"/>
      <c r="AD315" s="142"/>
      <c r="AE315" s="132"/>
      <c r="AF315" s="132"/>
      <c r="AG315" s="132"/>
      <c r="AH315" s="132"/>
      <c r="AI315" s="132"/>
      <c r="AJ315" s="132"/>
      <c r="AK315" s="132"/>
      <c r="AL315" s="132"/>
      <c r="AM315" s="132"/>
      <c r="AN315" s="132"/>
      <c r="AO315" s="125"/>
      <c r="AP315" s="28"/>
      <c r="AQ315" s="5"/>
    </row>
    <row r="316" spans="1:43" ht="16.5">
      <c r="A316" s="200"/>
      <c r="B316" s="114"/>
      <c r="C316" s="114"/>
      <c r="D316" s="223"/>
      <c r="E316" s="193"/>
      <c r="F316" s="180"/>
      <c r="G316" s="180"/>
      <c r="H316" s="180"/>
      <c r="I316" s="180"/>
      <c r="J316" s="177"/>
      <c r="K316" s="170"/>
      <c r="L316" s="166"/>
      <c r="M316" s="32" t="b">
        <f>M310=N316</f>
        <v>1</v>
      </c>
      <c r="N316" s="33">
        <f>SUM(N310:N315)</f>
        <v>0</v>
      </c>
      <c r="O316" s="34" t="s">
        <v>113</v>
      </c>
      <c r="P316" s="35"/>
      <c r="Q316" s="36"/>
      <c r="R316" s="36"/>
      <c r="S316" s="36"/>
      <c r="T316" s="37">
        <f>SUM(T310:T315)</f>
        <v>0</v>
      </c>
      <c r="U316" s="38"/>
      <c r="V316" s="38"/>
      <c r="W316" s="39"/>
      <c r="X316" s="39"/>
      <c r="Y316" s="149"/>
      <c r="Z316" s="40"/>
      <c r="AA316" s="6"/>
      <c r="AB316" s="41"/>
      <c r="AC316" s="42"/>
      <c r="AD316" s="57"/>
      <c r="AE316" s="42"/>
      <c r="AF316" s="42"/>
      <c r="AG316" s="42"/>
      <c r="AH316" s="42"/>
      <c r="AI316" s="42"/>
      <c r="AJ316" s="42"/>
      <c r="AK316" s="42"/>
      <c r="AL316" s="42"/>
      <c r="AM316" s="42"/>
      <c r="AN316" s="42"/>
      <c r="AO316" s="43"/>
      <c r="AP316" s="28"/>
      <c r="AQ316" s="5"/>
    </row>
    <row r="317" spans="1:43" ht="14.45" customHeight="1">
      <c r="A317" s="200">
        <f>+A310+1</f>
        <v>4</v>
      </c>
      <c r="B317" s="114" t="s">
        <v>198</v>
      </c>
      <c r="C317" s="114"/>
      <c r="D317" s="221">
        <f>+Noviembre!M317</f>
        <v>0</v>
      </c>
      <c r="E317" s="191"/>
      <c r="F317" s="178"/>
      <c r="G317" s="178"/>
      <c r="H317" s="178"/>
      <c r="I317" s="178"/>
      <c r="J317" s="175">
        <f>+F317+G317</f>
        <v>0</v>
      </c>
      <c r="K317" s="168">
        <f>+AO317</f>
        <v>0</v>
      </c>
      <c r="L317" s="164">
        <f>+J317+K317</f>
        <v>0</v>
      </c>
      <c r="M317" s="157">
        <f>+(D317+E317)-L317+H317-I317</f>
        <v>0</v>
      </c>
      <c r="N317" s="18"/>
      <c r="O317" s="19"/>
      <c r="P317" s="19"/>
      <c r="Q317" s="20"/>
      <c r="R317" s="21" t="str">
        <f ca="1">IF(Q317=0," ",IFERROR(IF(DATEDIF(TODAY(),Q317,"M")&lt;=5,"ROJO",IF(DATEDIF(TODAY(),Q317,"M")&gt;=12,"VERDE",IF(AND(DATEDIF(TODAY(),Q317,"M")&gt;=6,DATEDIF(TODAY(),Q317,"M")&lt;=11),"AMARILLO"))),S317))</f>
        <v xml:space="preserve"> </v>
      </c>
      <c r="S317" s="21" t="str">
        <f>IF(Q317=0," ",IF(Q317&lt;=$N$5,"VENCIDO","NO VENCIDO"))</f>
        <v xml:space="preserve"> </v>
      </c>
      <c r="T317" s="22"/>
      <c r="U317" s="23"/>
      <c r="V317" s="23"/>
      <c r="W317" s="24"/>
      <c r="X317" s="24"/>
      <c r="Y317" s="147">
        <f>+AT317</f>
        <v>0</v>
      </c>
      <c r="Z317" s="25"/>
      <c r="AA317" s="6"/>
      <c r="AB317" s="130"/>
      <c r="AC317" s="130"/>
      <c r="AD317" s="140">
        <f>+AB317+AC317</f>
        <v>0</v>
      </c>
      <c r="AE317" s="130"/>
      <c r="AF317" s="130"/>
      <c r="AG317" s="130"/>
      <c r="AH317" s="130"/>
      <c r="AI317" s="130"/>
      <c r="AJ317" s="130"/>
      <c r="AK317" s="130"/>
      <c r="AL317" s="130"/>
      <c r="AM317" s="130"/>
      <c r="AN317" s="130"/>
      <c r="AO317" s="123">
        <f>SUM(AD317:AN322)</f>
        <v>0</v>
      </c>
      <c r="AP317" s="28"/>
      <c r="AQ317" s="5"/>
    </row>
    <row r="318" spans="1:43" ht="14.45" customHeight="1">
      <c r="A318" s="200"/>
      <c r="B318" s="114"/>
      <c r="C318" s="114"/>
      <c r="D318" s="222"/>
      <c r="E318" s="192"/>
      <c r="F318" s="179"/>
      <c r="G318" s="179"/>
      <c r="H318" s="179"/>
      <c r="I318" s="179"/>
      <c r="J318" s="176"/>
      <c r="K318" s="169"/>
      <c r="L318" s="165"/>
      <c r="M318" s="158"/>
      <c r="N318" s="18"/>
      <c r="O318" s="19"/>
      <c r="P318" s="19"/>
      <c r="Q318" s="20"/>
      <c r="R318" s="21" t="str">
        <f ca="1">IF(Q318=0," ",IFERROR(IF(DATEDIF(TODAY(),Q318,"M")&lt;=5,"ROJO",IF(DATEDIF(TODAY(),Q318,"M")&gt;=12,"VERDE",IF(AND(DATEDIF(TODAY(),Q318,"M")&gt;=6,DATEDIF(TODAY(),Q318,"M")&lt;=11),"AMARILLO"))),S318))</f>
        <v xml:space="preserve"> </v>
      </c>
      <c r="S318" s="29" t="str">
        <f>IF(Q318=0," ",IF(Q318&lt;=$N$5,"VENCIDO","NO VENCIDO"))</f>
        <v xml:space="preserve"> </v>
      </c>
      <c r="T318" s="22"/>
      <c r="U318" s="23"/>
      <c r="V318" s="23"/>
      <c r="W318" s="24"/>
      <c r="X318" s="24"/>
      <c r="Y318" s="148"/>
      <c r="Z318" s="25"/>
      <c r="AA318" s="6"/>
      <c r="AB318" s="131"/>
      <c r="AC318" s="131"/>
      <c r="AD318" s="141"/>
      <c r="AE318" s="131"/>
      <c r="AF318" s="131"/>
      <c r="AG318" s="131"/>
      <c r="AH318" s="131"/>
      <c r="AI318" s="131"/>
      <c r="AJ318" s="131"/>
      <c r="AK318" s="131"/>
      <c r="AL318" s="131"/>
      <c r="AM318" s="131"/>
      <c r="AN318" s="131"/>
      <c r="AO318" s="124"/>
      <c r="AP318" s="28"/>
      <c r="AQ318" s="5"/>
    </row>
    <row r="319" spans="1:43" ht="14.45" customHeight="1">
      <c r="A319" s="200"/>
      <c r="B319" s="114"/>
      <c r="C319" s="114"/>
      <c r="D319" s="222"/>
      <c r="E319" s="192"/>
      <c r="F319" s="179"/>
      <c r="G319" s="179"/>
      <c r="H319" s="179"/>
      <c r="I319" s="179"/>
      <c r="J319" s="176"/>
      <c r="K319" s="169"/>
      <c r="L319" s="165"/>
      <c r="M319" s="158"/>
      <c r="N319" s="18"/>
      <c r="O319" s="19"/>
      <c r="P319" s="19"/>
      <c r="Q319" s="20"/>
      <c r="R319" s="44"/>
      <c r="S319" s="45"/>
      <c r="T319" s="22"/>
      <c r="U319" s="23"/>
      <c r="V319" s="23"/>
      <c r="W319" s="24"/>
      <c r="X319" s="24"/>
      <c r="Y319" s="148"/>
      <c r="Z319" s="25"/>
      <c r="AA319" s="6"/>
      <c r="AB319" s="131"/>
      <c r="AC319" s="131"/>
      <c r="AD319" s="141"/>
      <c r="AE319" s="131"/>
      <c r="AF319" s="131"/>
      <c r="AG319" s="131"/>
      <c r="AH319" s="131"/>
      <c r="AI319" s="131"/>
      <c r="AJ319" s="131"/>
      <c r="AK319" s="131"/>
      <c r="AL319" s="131"/>
      <c r="AM319" s="131"/>
      <c r="AN319" s="131"/>
      <c r="AO319" s="124"/>
      <c r="AP319" s="28"/>
      <c r="AQ319" s="5"/>
    </row>
    <row r="320" spans="1:43" ht="14.45" customHeight="1">
      <c r="A320" s="200"/>
      <c r="B320" s="114"/>
      <c r="C320" s="114"/>
      <c r="D320" s="222"/>
      <c r="E320" s="192"/>
      <c r="F320" s="179"/>
      <c r="G320" s="179"/>
      <c r="H320" s="179"/>
      <c r="I320" s="179"/>
      <c r="J320" s="176"/>
      <c r="K320" s="169"/>
      <c r="L320" s="165"/>
      <c r="M320" s="158"/>
      <c r="N320" s="18"/>
      <c r="O320" s="19"/>
      <c r="P320" s="19"/>
      <c r="Q320" s="20"/>
      <c r="R320" s="21" t="str">
        <f ca="1">IF(Q320=0," ",IFERROR(IF(DATEDIF(TODAY(),Q320,"M")&lt;=5,"ROJO",IF(DATEDIF(TODAY(),Q320,"M")&gt;=12,"VERDE",IF(AND(DATEDIF(TODAY(),Q320,"M")&gt;=6,DATEDIF(TODAY(),Q320,"M")&lt;=11),"AMARILLO"))),S320))</f>
        <v xml:space="preserve"> </v>
      </c>
      <c r="S320" s="29" t="str">
        <f>IF(Q320=0," ",IF(Q320&lt;=$N$5,"VENCIDO","NO VENCIDO"))</f>
        <v xml:space="preserve"> </v>
      </c>
      <c r="T320" s="22"/>
      <c r="U320" s="23"/>
      <c r="V320" s="23"/>
      <c r="W320" s="24"/>
      <c r="X320" s="24"/>
      <c r="Y320" s="148"/>
      <c r="Z320" s="25"/>
      <c r="AA320" s="6"/>
      <c r="AB320" s="131"/>
      <c r="AC320" s="131"/>
      <c r="AD320" s="141"/>
      <c r="AE320" s="131"/>
      <c r="AF320" s="131"/>
      <c r="AG320" s="131"/>
      <c r="AH320" s="131"/>
      <c r="AI320" s="131"/>
      <c r="AJ320" s="131"/>
      <c r="AK320" s="131"/>
      <c r="AL320" s="131"/>
      <c r="AM320" s="131"/>
      <c r="AN320" s="131"/>
      <c r="AO320" s="124"/>
      <c r="AP320" s="28"/>
      <c r="AQ320" s="5"/>
    </row>
    <row r="321" spans="1:43" ht="14.45" customHeight="1">
      <c r="A321" s="200"/>
      <c r="B321" s="114"/>
      <c r="C321" s="114"/>
      <c r="D321" s="222"/>
      <c r="E321" s="192"/>
      <c r="F321" s="179"/>
      <c r="G321" s="179"/>
      <c r="H321" s="179"/>
      <c r="I321" s="179"/>
      <c r="J321" s="176"/>
      <c r="K321" s="169"/>
      <c r="L321" s="165"/>
      <c r="M321" s="158"/>
      <c r="N321" s="18"/>
      <c r="O321" s="19"/>
      <c r="P321" s="19"/>
      <c r="Q321" s="20"/>
      <c r="R321" s="21" t="str">
        <f ca="1">IF(Q321=0," ",IFERROR(IF(DATEDIF(TODAY(),Q321,"M")&lt;=5,"ROJO",IF(DATEDIF(TODAY(),Q321,"M")&gt;=12,"VERDE",IF(AND(DATEDIF(TODAY(),Q321,"M")&gt;=6,DATEDIF(TODAY(),Q321,"M")&lt;=11),"AMARILLO"))),S321))</f>
        <v xml:space="preserve"> </v>
      </c>
      <c r="S321" s="29" t="str">
        <f>IF(Q321=0," ",IF(Q321&lt;=$N$5,"VENCIDO","NO VENCIDO"))</f>
        <v xml:space="preserve"> </v>
      </c>
      <c r="T321" s="22"/>
      <c r="U321" s="23"/>
      <c r="V321" s="23"/>
      <c r="W321" s="24"/>
      <c r="X321" s="24"/>
      <c r="Y321" s="148"/>
      <c r="Z321" s="25"/>
      <c r="AA321" s="6"/>
      <c r="AB321" s="131"/>
      <c r="AC321" s="131"/>
      <c r="AD321" s="141"/>
      <c r="AE321" s="131"/>
      <c r="AF321" s="131"/>
      <c r="AG321" s="131"/>
      <c r="AH321" s="131"/>
      <c r="AI321" s="131"/>
      <c r="AJ321" s="131"/>
      <c r="AK321" s="131"/>
      <c r="AL321" s="131"/>
      <c r="AM321" s="131"/>
      <c r="AN321" s="131"/>
      <c r="AO321" s="124"/>
      <c r="AP321" s="28"/>
      <c r="AQ321" s="5"/>
    </row>
    <row r="322" spans="1:43" ht="14.45" customHeight="1">
      <c r="A322" s="200"/>
      <c r="B322" s="114"/>
      <c r="C322" s="114"/>
      <c r="D322" s="222"/>
      <c r="E322" s="192"/>
      <c r="F322" s="179"/>
      <c r="G322" s="179"/>
      <c r="H322" s="179"/>
      <c r="I322" s="179"/>
      <c r="J322" s="176"/>
      <c r="K322" s="169"/>
      <c r="L322" s="165"/>
      <c r="M322" s="159"/>
      <c r="N322" s="18"/>
      <c r="O322" s="19"/>
      <c r="P322" s="19"/>
      <c r="Q322" s="20"/>
      <c r="R322" s="21" t="str">
        <f ca="1">IF(Q322=0," ",IFERROR(IF(DATEDIF(TODAY(),Q322,"M")&lt;=5,"ROJO",IF(DATEDIF(TODAY(),Q322,"M")&gt;=12,"VERDE",IF(AND(DATEDIF(TODAY(),Q322,"M")&gt;=6,DATEDIF(TODAY(),Q322,"M")&lt;=11),"AMARILLO"))),S322))</f>
        <v xml:space="preserve"> </v>
      </c>
      <c r="S322" s="29" t="str">
        <f>IF(Q322=0," ",IF(Q322&lt;=$N$5,"VENCIDO","NO VENCIDO"))</f>
        <v xml:space="preserve"> </v>
      </c>
      <c r="T322" s="22"/>
      <c r="U322" s="23"/>
      <c r="V322" s="23"/>
      <c r="W322" s="24"/>
      <c r="X322" s="24"/>
      <c r="Y322" s="148"/>
      <c r="Z322" s="25"/>
      <c r="AA322" s="6"/>
      <c r="AB322" s="132"/>
      <c r="AC322" s="132"/>
      <c r="AD322" s="142"/>
      <c r="AE322" s="132"/>
      <c r="AF322" s="132"/>
      <c r="AG322" s="132"/>
      <c r="AH322" s="132"/>
      <c r="AI322" s="132"/>
      <c r="AJ322" s="132"/>
      <c r="AK322" s="132"/>
      <c r="AL322" s="132"/>
      <c r="AM322" s="132"/>
      <c r="AN322" s="132"/>
      <c r="AO322" s="125"/>
      <c r="AP322" s="28"/>
      <c r="AQ322" s="5"/>
    </row>
    <row r="323" spans="1:43" ht="16.5">
      <c r="A323" s="200"/>
      <c r="B323" s="114"/>
      <c r="C323" s="114"/>
      <c r="D323" s="223"/>
      <c r="E323" s="193"/>
      <c r="F323" s="180"/>
      <c r="G323" s="180"/>
      <c r="H323" s="180"/>
      <c r="I323" s="180"/>
      <c r="J323" s="177"/>
      <c r="K323" s="170"/>
      <c r="L323" s="166"/>
      <c r="M323" s="32" t="b">
        <f>M317=N323</f>
        <v>1</v>
      </c>
      <c r="N323" s="33">
        <f>SUM(N317:N322)</f>
        <v>0</v>
      </c>
      <c r="O323" s="34" t="s">
        <v>113</v>
      </c>
      <c r="P323" s="35"/>
      <c r="Q323" s="36"/>
      <c r="R323" s="36"/>
      <c r="S323" s="36"/>
      <c r="T323" s="37">
        <f>SUM(T317:T322)</f>
        <v>0</v>
      </c>
      <c r="U323" s="38"/>
      <c r="V323" s="38"/>
      <c r="W323" s="39"/>
      <c r="X323" s="39"/>
      <c r="Y323" s="149"/>
      <c r="Z323" s="40"/>
      <c r="AA323" s="6"/>
      <c r="AB323" s="41"/>
      <c r="AC323" s="42"/>
      <c r="AD323" s="57"/>
      <c r="AE323" s="42"/>
      <c r="AF323" s="42"/>
      <c r="AG323" s="42"/>
      <c r="AH323" s="42"/>
      <c r="AI323" s="42"/>
      <c r="AJ323" s="42"/>
      <c r="AK323" s="42"/>
      <c r="AL323" s="42"/>
      <c r="AM323" s="42"/>
      <c r="AN323" s="42"/>
      <c r="AO323" s="43"/>
      <c r="AP323" s="28"/>
      <c r="AQ323" s="5"/>
    </row>
    <row r="324" spans="1:43" ht="14.45" customHeight="1">
      <c r="A324" s="200">
        <f>+A317+1</f>
        <v>5</v>
      </c>
      <c r="B324" s="114" t="s">
        <v>199</v>
      </c>
      <c r="C324" s="114"/>
      <c r="D324" s="221">
        <f>+Noviembre!M324</f>
        <v>710</v>
      </c>
      <c r="E324" s="191"/>
      <c r="F324" s="178"/>
      <c r="G324" s="178"/>
      <c r="H324" s="178"/>
      <c r="I324" s="178"/>
      <c r="J324" s="175">
        <f>+F324+G324</f>
        <v>0</v>
      </c>
      <c r="K324" s="168">
        <f>+AO324</f>
        <v>0</v>
      </c>
      <c r="L324" s="164">
        <f>+J324+K324</f>
        <v>0</v>
      </c>
      <c r="M324" s="157">
        <f>+(D324+E324)-L324+H324-I324</f>
        <v>710</v>
      </c>
      <c r="N324" s="18"/>
      <c r="O324" s="19"/>
      <c r="P324" s="19"/>
      <c r="Q324" s="20"/>
      <c r="R324" s="21" t="str">
        <f ca="1">IF(Q324=0," ",IFERROR(IF(DATEDIF(TODAY(),Q324,"M")&lt;=5,"ROJO",IF(DATEDIF(TODAY(),Q324,"M")&gt;=12,"VERDE",IF(AND(DATEDIF(TODAY(),Q324,"M")&gt;=6,DATEDIF(TODAY(),Q324,"M")&lt;=11),"AMARILLO"))),S324))</f>
        <v xml:space="preserve"> </v>
      </c>
      <c r="S324" s="21" t="str">
        <f>IF(Q324=0," ",IF(Q324&lt;=$N$5,"VENCIDO","NO VENCIDO"))</f>
        <v xml:space="preserve"> </v>
      </c>
      <c r="T324" s="22"/>
      <c r="U324" s="23"/>
      <c r="V324" s="23"/>
      <c r="W324" s="24"/>
      <c r="X324" s="24"/>
      <c r="Y324" s="147">
        <f>+AT324</f>
        <v>0</v>
      </c>
      <c r="Z324" s="25"/>
      <c r="AA324" s="6"/>
      <c r="AB324" s="130"/>
      <c r="AC324" s="130"/>
      <c r="AD324" s="140">
        <f>+AB324+AC324</f>
        <v>0</v>
      </c>
      <c r="AE324" s="130"/>
      <c r="AF324" s="130"/>
      <c r="AG324" s="130"/>
      <c r="AH324" s="130"/>
      <c r="AI324" s="130"/>
      <c r="AJ324" s="130"/>
      <c r="AK324" s="130"/>
      <c r="AL324" s="130"/>
      <c r="AM324" s="130"/>
      <c r="AN324" s="130"/>
      <c r="AO324" s="123">
        <f>SUM(AD324:AN329)</f>
        <v>0</v>
      </c>
      <c r="AP324" s="28"/>
      <c r="AQ324" s="5"/>
    </row>
    <row r="325" spans="1:43" ht="14.45" customHeight="1">
      <c r="A325" s="200"/>
      <c r="B325" s="114"/>
      <c r="C325" s="114"/>
      <c r="D325" s="222"/>
      <c r="E325" s="192"/>
      <c r="F325" s="179"/>
      <c r="G325" s="179"/>
      <c r="H325" s="179"/>
      <c r="I325" s="179"/>
      <c r="J325" s="176"/>
      <c r="K325" s="169"/>
      <c r="L325" s="165"/>
      <c r="M325" s="158"/>
      <c r="N325" s="18"/>
      <c r="O325" s="19"/>
      <c r="P325" s="19"/>
      <c r="Q325" s="20"/>
      <c r="R325" s="21" t="str">
        <f ca="1">IF(Q325=0," ",IFERROR(IF(DATEDIF(TODAY(),Q325,"M")&lt;=5,"ROJO",IF(DATEDIF(TODAY(),Q325,"M")&gt;=12,"VERDE",IF(AND(DATEDIF(TODAY(),Q325,"M")&gt;=6,DATEDIF(TODAY(),Q325,"M")&lt;=11),"AMARILLO"))),S325))</f>
        <v xml:space="preserve"> </v>
      </c>
      <c r="S325" s="29" t="str">
        <f>IF(Q325=0," ",IF(Q325&lt;=$N$5,"VENCIDO","NO VENCIDO"))</f>
        <v xml:space="preserve"> </v>
      </c>
      <c r="T325" s="22"/>
      <c r="U325" s="23"/>
      <c r="V325" s="23"/>
      <c r="W325" s="24"/>
      <c r="X325" s="24"/>
      <c r="Y325" s="148"/>
      <c r="Z325" s="25"/>
      <c r="AA325" s="6"/>
      <c r="AB325" s="131"/>
      <c r="AC325" s="131"/>
      <c r="AD325" s="141"/>
      <c r="AE325" s="131"/>
      <c r="AF325" s="131"/>
      <c r="AG325" s="131"/>
      <c r="AH325" s="131"/>
      <c r="AI325" s="131"/>
      <c r="AJ325" s="131"/>
      <c r="AK325" s="131"/>
      <c r="AL325" s="131"/>
      <c r="AM325" s="131"/>
      <c r="AN325" s="131"/>
      <c r="AO325" s="124"/>
      <c r="AP325" s="28"/>
      <c r="AQ325" s="5"/>
    </row>
    <row r="326" spans="1:43" ht="14.45" customHeight="1">
      <c r="A326" s="200"/>
      <c r="B326" s="114"/>
      <c r="C326" s="114"/>
      <c r="D326" s="222"/>
      <c r="E326" s="192"/>
      <c r="F326" s="179"/>
      <c r="G326" s="179"/>
      <c r="H326" s="179"/>
      <c r="I326" s="179"/>
      <c r="J326" s="176"/>
      <c r="K326" s="169"/>
      <c r="L326" s="165"/>
      <c r="M326" s="158"/>
      <c r="N326" s="18"/>
      <c r="O326" s="19"/>
      <c r="P326" s="19"/>
      <c r="Q326" s="20"/>
      <c r="R326" s="44"/>
      <c r="S326" s="45"/>
      <c r="T326" s="22"/>
      <c r="U326" s="23"/>
      <c r="V326" s="23"/>
      <c r="W326" s="24"/>
      <c r="X326" s="24"/>
      <c r="Y326" s="148"/>
      <c r="Z326" s="25"/>
      <c r="AA326" s="6"/>
      <c r="AB326" s="131"/>
      <c r="AC326" s="131"/>
      <c r="AD326" s="141"/>
      <c r="AE326" s="131"/>
      <c r="AF326" s="131"/>
      <c r="AG326" s="131"/>
      <c r="AH326" s="131"/>
      <c r="AI326" s="131"/>
      <c r="AJ326" s="131"/>
      <c r="AK326" s="131"/>
      <c r="AL326" s="131"/>
      <c r="AM326" s="131"/>
      <c r="AN326" s="131"/>
      <c r="AO326" s="124"/>
      <c r="AP326" s="28"/>
      <c r="AQ326" s="5"/>
    </row>
    <row r="327" spans="1:43" ht="14.45" customHeight="1">
      <c r="A327" s="200"/>
      <c r="B327" s="114"/>
      <c r="C327" s="114"/>
      <c r="D327" s="222"/>
      <c r="E327" s="192"/>
      <c r="F327" s="179"/>
      <c r="G327" s="179"/>
      <c r="H327" s="179"/>
      <c r="I327" s="179"/>
      <c r="J327" s="176"/>
      <c r="K327" s="169"/>
      <c r="L327" s="165"/>
      <c r="M327" s="158"/>
      <c r="N327" s="18"/>
      <c r="O327" s="19"/>
      <c r="P327" s="19"/>
      <c r="Q327" s="20"/>
      <c r="R327" s="21" t="str">
        <f ca="1">IF(Q327=0," ",IFERROR(IF(DATEDIF(TODAY(),Q327,"M")&lt;=5,"ROJO",IF(DATEDIF(TODAY(),Q327,"M")&gt;=12,"VERDE",IF(AND(DATEDIF(TODAY(),Q327,"M")&gt;=6,DATEDIF(TODAY(),Q327,"M")&lt;=11),"AMARILLO"))),S327))</f>
        <v xml:space="preserve"> </v>
      </c>
      <c r="S327" s="29" t="str">
        <f>IF(Q327=0," ",IF(Q327&lt;=$N$5,"VENCIDO","NO VENCIDO"))</f>
        <v xml:space="preserve"> </v>
      </c>
      <c r="T327" s="22"/>
      <c r="U327" s="23"/>
      <c r="V327" s="23"/>
      <c r="W327" s="24"/>
      <c r="X327" s="24"/>
      <c r="Y327" s="148"/>
      <c r="Z327" s="25"/>
      <c r="AA327" s="6"/>
      <c r="AB327" s="131"/>
      <c r="AC327" s="131"/>
      <c r="AD327" s="141"/>
      <c r="AE327" s="131"/>
      <c r="AF327" s="131"/>
      <c r="AG327" s="131"/>
      <c r="AH327" s="131"/>
      <c r="AI327" s="131"/>
      <c r="AJ327" s="131"/>
      <c r="AK327" s="131"/>
      <c r="AL327" s="131"/>
      <c r="AM327" s="131"/>
      <c r="AN327" s="131"/>
      <c r="AO327" s="124"/>
      <c r="AP327" s="28"/>
      <c r="AQ327" s="5"/>
    </row>
    <row r="328" spans="1:43" ht="14.45" customHeight="1">
      <c r="A328" s="200"/>
      <c r="B328" s="114"/>
      <c r="C328" s="114"/>
      <c r="D328" s="222"/>
      <c r="E328" s="192"/>
      <c r="F328" s="179"/>
      <c r="G328" s="179"/>
      <c r="H328" s="179"/>
      <c r="I328" s="179"/>
      <c r="J328" s="176"/>
      <c r="K328" s="169"/>
      <c r="L328" s="165"/>
      <c r="M328" s="158"/>
      <c r="N328" s="18"/>
      <c r="O328" s="19"/>
      <c r="P328" s="19"/>
      <c r="Q328" s="20"/>
      <c r="R328" s="21" t="str">
        <f ca="1">IF(Q328=0," ",IFERROR(IF(DATEDIF(TODAY(),Q328,"M")&lt;=5,"ROJO",IF(DATEDIF(TODAY(),Q328,"M")&gt;=12,"VERDE",IF(AND(DATEDIF(TODAY(),Q328,"M")&gt;=6,DATEDIF(TODAY(),Q328,"M")&lt;=11),"AMARILLO"))),S328))</f>
        <v xml:space="preserve"> </v>
      </c>
      <c r="S328" s="29" t="str">
        <f>IF(Q328=0," ",IF(Q328&lt;=$N$5,"VENCIDO","NO VENCIDO"))</f>
        <v xml:space="preserve"> </v>
      </c>
      <c r="T328" s="22"/>
      <c r="U328" s="23"/>
      <c r="V328" s="23"/>
      <c r="W328" s="24"/>
      <c r="X328" s="24"/>
      <c r="Y328" s="148"/>
      <c r="Z328" s="25"/>
      <c r="AA328" s="6"/>
      <c r="AB328" s="131"/>
      <c r="AC328" s="131"/>
      <c r="AD328" s="141"/>
      <c r="AE328" s="131"/>
      <c r="AF328" s="131"/>
      <c r="AG328" s="131"/>
      <c r="AH328" s="131"/>
      <c r="AI328" s="131"/>
      <c r="AJ328" s="131"/>
      <c r="AK328" s="131"/>
      <c r="AL328" s="131"/>
      <c r="AM328" s="131"/>
      <c r="AN328" s="131"/>
      <c r="AO328" s="124"/>
      <c r="AP328" s="28"/>
      <c r="AQ328" s="5"/>
    </row>
    <row r="329" spans="1:43" ht="14.45" customHeight="1">
      <c r="A329" s="200"/>
      <c r="B329" s="114"/>
      <c r="C329" s="114"/>
      <c r="D329" s="222"/>
      <c r="E329" s="192"/>
      <c r="F329" s="179"/>
      <c r="G329" s="179"/>
      <c r="H329" s="179"/>
      <c r="I329" s="179"/>
      <c r="J329" s="176"/>
      <c r="K329" s="169"/>
      <c r="L329" s="165"/>
      <c r="M329" s="159"/>
      <c r="N329" s="18"/>
      <c r="O329" s="19"/>
      <c r="P329" s="19"/>
      <c r="Q329" s="20"/>
      <c r="R329" s="21" t="str">
        <f ca="1">IF(Q329=0," ",IFERROR(IF(DATEDIF(TODAY(),Q329,"M")&lt;=5,"ROJO",IF(DATEDIF(TODAY(),Q329,"M")&gt;=12,"VERDE",IF(AND(DATEDIF(TODAY(),Q329,"M")&gt;=6,DATEDIF(TODAY(),Q329,"M")&lt;=11),"AMARILLO"))),S329))</f>
        <v xml:space="preserve"> </v>
      </c>
      <c r="S329" s="29" t="str">
        <f>IF(Q329=0," ",IF(Q329&lt;=$N$5,"VENCIDO","NO VENCIDO"))</f>
        <v xml:space="preserve"> </v>
      </c>
      <c r="T329" s="22"/>
      <c r="U329" s="23"/>
      <c r="V329" s="23"/>
      <c r="W329" s="24"/>
      <c r="X329" s="24"/>
      <c r="Y329" s="148"/>
      <c r="Z329" s="25"/>
      <c r="AA329" s="6"/>
      <c r="AB329" s="132"/>
      <c r="AC329" s="132"/>
      <c r="AD329" s="142"/>
      <c r="AE329" s="132"/>
      <c r="AF329" s="132"/>
      <c r="AG329" s="132"/>
      <c r="AH329" s="132"/>
      <c r="AI329" s="132"/>
      <c r="AJ329" s="132"/>
      <c r="AK329" s="132"/>
      <c r="AL329" s="132"/>
      <c r="AM329" s="132"/>
      <c r="AN329" s="132"/>
      <c r="AO329" s="125"/>
      <c r="AP329" s="28"/>
      <c r="AQ329" s="5"/>
    </row>
    <row r="330" spans="1:43" ht="16.5">
      <c r="A330" s="200"/>
      <c r="B330" s="114"/>
      <c r="C330" s="114"/>
      <c r="D330" s="223"/>
      <c r="E330" s="193"/>
      <c r="F330" s="180"/>
      <c r="G330" s="180"/>
      <c r="H330" s="180"/>
      <c r="I330" s="180"/>
      <c r="J330" s="177"/>
      <c r="K330" s="170"/>
      <c r="L330" s="166"/>
      <c r="M330" s="32" t="b">
        <f>M324=N330</f>
        <v>0</v>
      </c>
      <c r="N330" s="33">
        <f>SUM(N324:N329)</f>
        <v>0</v>
      </c>
      <c r="O330" s="34" t="s">
        <v>113</v>
      </c>
      <c r="P330" s="35"/>
      <c r="Q330" s="36"/>
      <c r="R330" s="36"/>
      <c r="S330" s="36"/>
      <c r="T330" s="37">
        <f>SUM(T324:T329)</f>
        <v>0</v>
      </c>
      <c r="U330" s="38"/>
      <c r="V330" s="38"/>
      <c r="W330" s="39"/>
      <c r="X330" s="39"/>
      <c r="Y330" s="149"/>
      <c r="Z330" s="40"/>
      <c r="AA330" s="6"/>
      <c r="AB330" s="41"/>
      <c r="AC330" s="42"/>
      <c r="AD330" s="57"/>
      <c r="AE330" s="42"/>
      <c r="AF330" s="42"/>
      <c r="AG330" s="42"/>
      <c r="AH330" s="42"/>
      <c r="AI330" s="42"/>
      <c r="AJ330" s="42"/>
      <c r="AK330" s="42"/>
      <c r="AL330" s="42"/>
      <c r="AM330" s="42"/>
      <c r="AN330" s="42"/>
      <c r="AO330" s="43"/>
      <c r="AP330" s="28"/>
      <c r="AQ330" s="5"/>
    </row>
    <row r="331" spans="1:43" ht="14.45" customHeight="1">
      <c r="A331" s="200">
        <f>+A324+1</f>
        <v>6</v>
      </c>
      <c r="B331" s="114" t="s">
        <v>201</v>
      </c>
      <c r="C331" s="114"/>
      <c r="D331" s="221">
        <f>+Noviembre!M331</f>
        <v>0</v>
      </c>
      <c r="E331" s="191"/>
      <c r="F331" s="178"/>
      <c r="G331" s="178"/>
      <c r="H331" s="178"/>
      <c r="I331" s="178"/>
      <c r="J331" s="175">
        <f>+F331+G331</f>
        <v>0</v>
      </c>
      <c r="K331" s="168">
        <f>+AO331</f>
        <v>0</v>
      </c>
      <c r="L331" s="164">
        <f>+J331+K331</f>
        <v>0</v>
      </c>
      <c r="M331" s="157">
        <f>+(D331+E331)-L331+H331-I331</f>
        <v>0</v>
      </c>
      <c r="N331" s="18"/>
      <c r="O331" s="19"/>
      <c r="P331" s="19"/>
      <c r="Q331" s="20"/>
      <c r="R331" s="21" t="str">
        <f ca="1">IF(Q331=0," ",IFERROR(IF(DATEDIF(TODAY(),Q331,"M")&lt;=5,"ROJO",IF(DATEDIF(TODAY(),Q331,"M")&gt;=12,"VERDE",IF(AND(DATEDIF(TODAY(),Q331,"M")&gt;=6,DATEDIF(TODAY(),Q331,"M")&lt;=11),"AMARILLO"))),S331))</f>
        <v xml:space="preserve"> </v>
      </c>
      <c r="S331" s="21" t="str">
        <f>IF(Q331=0," ",IF(Q331&lt;=$N$5,"VENCIDO","NO VENCIDO"))</f>
        <v xml:space="preserve"> </v>
      </c>
      <c r="T331" s="22"/>
      <c r="U331" s="23"/>
      <c r="V331" s="23"/>
      <c r="W331" s="24"/>
      <c r="X331" s="24"/>
      <c r="Y331" s="147">
        <f>+AT331</f>
        <v>0</v>
      </c>
      <c r="Z331" s="25"/>
      <c r="AA331" s="6"/>
      <c r="AB331" s="130"/>
      <c r="AC331" s="130"/>
      <c r="AD331" s="140">
        <f>+AB331+AC331</f>
        <v>0</v>
      </c>
      <c r="AE331" s="130"/>
      <c r="AF331" s="130"/>
      <c r="AG331" s="130"/>
      <c r="AH331" s="130"/>
      <c r="AI331" s="130"/>
      <c r="AJ331" s="130"/>
      <c r="AK331" s="130"/>
      <c r="AL331" s="130"/>
      <c r="AM331" s="130"/>
      <c r="AN331" s="130"/>
      <c r="AO331" s="123">
        <f>SUM(AD331:AN336)</f>
        <v>0</v>
      </c>
      <c r="AP331" s="28"/>
      <c r="AQ331" s="5"/>
    </row>
    <row r="332" spans="1:43" ht="14.45" customHeight="1">
      <c r="A332" s="200"/>
      <c r="B332" s="114"/>
      <c r="C332" s="114"/>
      <c r="D332" s="222"/>
      <c r="E332" s="192"/>
      <c r="F332" s="179"/>
      <c r="G332" s="179"/>
      <c r="H332" s="179"/>
      <c r="I332" s="179"/>
      <c r="J332" s="176"/>
      <c r="K332" s="169"/>
      <c r="L332" s="165"/>
      <c r="M332" s="158"/>
      <c r="N332" s="18"/>
      <c r="O332" s="19"/>
      <c r="P332" s="19"/>
      <c r="Q332" s="20"/>
      <c r="R332" s="21" t="str">
        <f ca="1">IF(Q332=0," ",IFERROR(IF(DATEDIF(TODAY(),Q332,"M")&lt;=5,"ROJO",IF(DATEDIF(TODAY(),Q332,"M")&gt;=12,"VERDE",IF(AND(DATEDIF(TODAY(),Q332,"M")&gt;=6,DATEDIF(TODAY(),Q332,"M")&lt;=11),"AMARILLO"))),S332))</f>
        <v xml:space="preserve"> </v>
      </c>
      <c r="S332" s="29" t="str">
        <f>IF(Q332=0," ",IF(Q332&lt;=$N$5,"VENCIDO","NO VENCIDO"))</f>
        <v xml:space="preserve"> </v>
      </c>
      <c r="T332" s="22"/>
      <c r="U332" s="23"/>
      <c r="V332" s="23"/>
      <c r="W332" s="24"/>
      <c r="X332" s="24"/>
      <c r="Y332" s="148"/>
      <c r="Z332" s="25"/>
      <c r="AA332" s="6"/>
      <c r="AB332" s="131"/>
      <c r="AC332" s="131"/>
      <c r="AD332" s="141"/>
      <c r="AE332" s="131"/>
      <c r="AF332" s="131"/>
      <c r="AG332" s="131"/>
      <c r="AH332" s="131"/>
      <c r="AI332" s="131"/>
      <c r="AJ332" s="131"/>
      <c r="AK332" s="131"/>
      <c r="AL332" s="131"/>
      <c r="AM332" s="131"/>
      <c r="AN332" s="131"/>
      <c r="AO332" s="124"/>
      <c r="AP332" s="28"/>
      <c r="AQ332" s="5"/>
    </row>
    <row r="333" spans="1:43" ht="14.45" customHeight="1">
      <c r="A333" s="200"/>
      <c r="B333" s="114"/>
      <c r="C333" s="114"/>
      <c r="D333" s="222"/>
      <c r="E333" s="192"/>
      <c r="F333" s="179"/>
      <c r="G333" s="179"/>
      <c r="H333" s="179"/>
      <c r="I333" s="179"/>
      <c r="J333" s="176"/>
      <c r="K333" s="169"/>
      <c r="L333" s="165"/>
      <c r="M333" s="158"/>
      <c r="N333" s="18"/>
      <c r="O333" s="19"/>
      <c r="P333" s="19"/>
      <c r="Q333" s="20"/>
      <c r="R333" s="44"/>
      <c r="S333" s="45"/>
      <c r="T333" s="22"/>
      <c r="U333" s="23"/>
      <c r="V333" s="23"/>
      <c r="W333" s="24"/>
      <c r="X333" s="24"/>
      <c r="Y333" s="148"/>
      <c r="Z333" s="25"/>
      <c r="AA333" s="6"/>
      <c r="AB333" s="131"/>
      <c r="AC333" s="131"/>
      <c r="AD333" s="141"/>
      <c r="AE333" s="131"/>
      <c r="AF333" s="131"/>
      <c r="AG333" s="131"/>
      <c r="AH333" s="131"/>
      <c r="AI333" s="131"/>
      <c r="AJ333" s="131"/>
      <c r="AK333" s="131"/>
      <c r="AL333" s="131"/>
      <c r="AM333" s="131"/>
      <c r="AN333" s="131"/>
      <c r="AO333" s="124"/>
      <c r="AP333" s="28"/>
      <c r="AQ333" s="5"/>
    </row>
    <row r="334" spans="1:43" ht="14.45" customHeight="1">
      <c r="A334" s="200"/>
      <c r="B334" s="114"/>
      <c r="C334" s="114"/>
      <c r="D334" s="222"/>
      <c r="E334" s="192"/>
      <c r="F334" s="179"/>
      <c r="G334" s="179"/>
      <c r="H334" s="179"/>
      <c r="I334" s="179"/>
      <c r="J334" s="176"/>
      <c r="K334" s="169"/>
      <c r="L334" s="165"/>
      <c r="M334" s="158"/>
      <c r="N334" s="18"/>
      <c r="O334" s="19"/>
      <c r="P334" s="19"/>
      <c r="Q334" s="20"/>
      <c r="R334" s="21" t="str">
        <f ca="1">IF(Q334=0," ",IFERROR(IF(DATEDIF(TODAY(),Q334,"M")&lt;=5,"ROJO",IF(DATEDIF(TODAY(),Q334,"M")&gt;=12,"VERDE",IF(AND(DATEDIF(TODAY(),Q334,"M")&gt;=6,DATEDIF(TODAY(),Q334,"M")&lt;=11),"AMARILLO"))),S334))</f>
        <v xml:space="preserve"> </v>
      </c>
      <c r="S334" s="29" t="str">
        <f>IF(Q334=0," ",IF(Q334&lt;=$N$5,"VENCIDO","NO VENCIDO"))</f>
        <v xml:space="preserve"> </v>
      </c>
      <c r="T334" s="22"/>
      <c r="U334" s="23"/>
      <c r="V334" s="23"/>
      <c r="W334" s="24"/>
      <c r="X334" s="24"/>
      <c r="Y334" s="148"/>
      <c r="Z334" s="25"/>
      <c r="AA334" s="6"/>
      <c r="AB334" s="131"/>
      <c r="AC334" s="131"/>
      <c r="AD334" s="141"/>
      <c r="AE334" s="131"/>
      <c r="AF334" s="131"/>
      <c r="AG334" s="131"/>
      <c r="AH334" s="131"/>
      <c r="AI334" s="131"/>
      <c r="AJ334" s="131"/>
      <c r="AK334" s="131"/>
      <c r="AL334" s="131"/>
      <c r="AM334" s="131"/>
      <c r="AN334" s="131"/>
      <c r="AO334" s="124"/>
      <c r="AP334" s="28"/>
      <c r="AQ334" s="5"/>
    </row>
    <row r="335" spans="1:43" ht="14.45" customHeight="1">
      <c r="A335" s="200"/>
      <c r="B335" s="114"/>
      <c r="C335" s="114"/>
      <c r="D335" s="222"/>
      <c r="E335" s="192"/>
      <c r="F335" s="179"/>
      <c r="G335" s="179"/>
      <c r="H335" s="179"/>
      <c r="I335" s="179"/>
      <c r="J335" s="176"/>
      <c r="K335" s="169"/>
      <c r="L335" s="165"/>
      <c r="M335" s="158"/>
      <c r="N335" s="18"/>
      <c r="O335" s="19"/>
      <c r="P335" s="19"/>
      <c r="Q335" s="20"/>
      <c r="R335" s="21" t="str">
        <f ca="1">IF(Q335=0," ",IFERROR(IF(DATEDIF(TODAY(),Q335,"M")&lt;=5,"ROJO",IF(DATEDIF(TODAY(),Q335,"M")&gt;=12,"VERDE",IF(AND(DATEDIF(TODAY(),Q335,"M")&gt;=6,DATEDIF(TODAY(),Q335,"M")&lt;=11),"AMARILLO"))),S335))</f>
        <v xml:space="preserve"> </v>
      </c>
      <c r="S335" s="29" t="str">
        <f>IF(Q335=0," ",IF(Q335&lt;=$N$5,"VENCIDO","NO VENCIDO"))</f>
        <v xml:space="preserve"> </v>
      </c>
      <c r="T335" s="22"/>
      <c r="U335" s="23"/>
      <c r="V335" s="23"/>
      <c r="W335" s="24"/>
      <c r="X335" s="24"/>
      <c r="Y335" s="148"/>
      <c r="Z335" s="25"/>
      <c r="AA335" s="6"/>
      <c r="AB335" s="131"/>
      <c r="AC335" s="131"/>
      <c r="AD335" s="141"/>
      <c r="AE335" s="131"/>
      <c r="AF335" s="131"/>
      <c r="AG335" s="131"/>
      <c r="AH335" s="131"/>
      <c r="AI335" s="131"/>
      <c r="AJ335" s="131"/>
      <c r="AK335" s="131"/>
      <c r="AL335" s="131"/>
      <c r="AM335" s="131"/>
      <c r="AN335" s="131"/>
      <c r="AO335" s="124"/>
      <c r="AP335" s="28"/>
      <c r="AQ335" s="5"/>
    </row>
    <row r="336" spans="1:43" ht="14.45" customHeight="1">
      <c r="A336" s="200"/>
      <c r="B336" s="114"/>
      <c r="C336" s="114"/>
      <c r="D336" s="222"/>
      <c r="E336" s="192"/>
      <c r="F336" s="179"/>
      <c r="G336" s="179"/>
      <c r="H336" s="179"/>
      <c r="I336" s="179"/>
      <c r="J336" s="176"/>
      <c r="K336" s="169"/>
      <c r="L336" s="165"/>
      <c r="M336" s="159"/>
      <c r="N336" s="18"/>
      <c r="O336" s="19"/>
      <c r="P336" s="19"/>
      <c r="Q336" s="20"/>
      <c r="R336" s="21" t="str">
        <f ca="1">IF(Q336=0," ",IFERROR(IF(DATEDIF(TODAY(),Q336,"M")&lt;=5,"ROJO",IF(DATEDIF(TODAY(),Q336,"M")&gt;=12,"VERDE",IF(AND(DATEDIF(TODAY(),Q336,"M")&gt;=6,DATEDIF(TODAY(),Q336,"M")&lt;=11),"AMARILLO"))),S336))</f>
        <v xml:space="preserve"> </v>
      </c>
      <c r="S336" s="29" t="str">
        <f>IF(Q336=0," ",IF(Q336&lt;=$N$5,"VENCIDO","NO VENCIDO"))</f>
        <v xml:space="preserve"> </v>
      </c>
      <c r="T336" s="22"/>
      <c r="U336" s="23"/>
      <c r="V336" s="23"/>
      <c r="W336" s="24"/>
      <c r="X336" s="24"/>
      <c r="Y336" s="148"/>
      <c r="Z336" s="25"/>
      <c r="AA336" s="6"/>
      <c r="AB336" s="132"/>
      <c r="AC336" s="132"/>
      <c r="AD336" s="142"/>
      <c r="AE336" s="132"/>
      <c r="AF336" s="132"/>
      <c r="AG336" s="132"/>
      <c r="AH336" s="132"/>
      <c r="AI336" s="132"/>
      <c r="AJ336" s="132"/>
      <c r="AK336" s="132"/>
      <c r="AL336" s="132"/>
      <c r="AM336" s="132"/>
      <c r="AN336" s="132"/>
      <c r="AO336" s="125"/>
      <c r="AP336" s="28"/>
      <c r="AQ336" s="5"/>
    </row>
    <row r="337" spans="1:43" ht="16.5">
      <c r="A337" s="200"/>
      <c r="B337" s="114"/>
      <c r="C337" s="114"/>
      <c r="D337" s="223"/>
      <c r="E337" s="193"/>
      <c r="F337" s="180"/>
      <c r="G337" s="180"/>
      <c r="H337" s="180"/>
      <c r="I337" s="180"/>
      <c r="J337" s="177"/>
      <c r="K337" s="170"/>
      <c r="L337" s="166"/>
      <c r="M337" s="32" t="b">
        <f>M331=N337</f>
        <v>1</v>
      </c>
      <c r="N337" s="33">
        <f>SUM(N331:N336)</f>
        <v>0</v>
      </c>
      <c r="O337" s="34" t="s">
        <v>113</v>
      </c>
      <c r="P337" s="35"/>
      <c r="Q337" s="36"/>
      <c r="R337" s="36"/>
      <c r="S337" s="36"/>
      <c r="T337" s="37">
        <f>SUM(T331:T336)</f>
        <v>0</v>
      </c>
      <c r="U337" s="38"/>
      <c r="V337" s="38"/>
      <c r="W337" s="39"/>
      <c r="X337" s="39"/>
      <c r="Y337" s="149"/>
      <c r="Z337" s="40"/>
      <c r="AA337" s="6"/>
      <c r="AB337" s="41"/>
      <c r="AC337" s="42"/>
      <c r="AD337" s="57"/>
      <c r="AE337" s="42"/>
      <c r="AF337" s="42"/>
      <c r="AG337" s="42"/>
      <c r="AH337" s="42"/>
      <c r="AI337" s="42"/>
      <c r="AJ337" s="42"/>
      <c r="AK337" s="42"/>
      <c r="AL337" s="42"/>
      <c r="AM337" s="42"/>
      <c r="AN337" s="42"/>
      <c r="AO337" s="43"/>
      <c r="AP337" s="28"/>
      <c r="AQ337" s="5"/>
    </row>
    <row r="338" spans="1:43" ht="14.45" customHeight="1">
      <c r="A338" s="200">
        <f>+A331+1</f>
        <v>7</v>
      </c>
      <c r="B338" s="114" t="s">
        <v>202</v>
      </c>
      <c r="C338" s="114"/>
      <c r="D338" s="221">
        <f>+Noviembre!M338</f>
        <v>2980</v>
      </c>
      <c r="E338" s="191"/>
      <c r="F338" s="178"/>
      <c r="G338" s="178"/>
      <c r="H338" s="178"/>
      <c r="I338" s="178"/>
      <c r="J338" s="175">
        <f>+F338+G338</f>
        <v>0</v>
      </c>
      <c r="K338" s="168">
        <f>+AO338</f>
        <v>0</v>
      </c>
      <c r="L338" s="164">
        <f>+J338+K338</f>
        <v>0</v>
      </c>
      <c r="M338" s="157">
        <f>+(D338+E338)-L338+H338-I338</f>
        <v>2980</v>
      </c>
      <c r="N338" s="18"/>
      <c r="O338" s="19"/>
      <c r="P338" s="19"/>
      <c r="Q338" s="20"/>
      <c r="R338" s="21" t="str">
        <f ca="1">IF(Q338=0," ",IFERROR(IF(DATEDIF(TODAY(),Q338,"M")&lt;=5,"ROJO",IF(DATEDIF(TODAY(),Q338,"M")&gt;=12,"VERDE",IF(AND(DATEDIF(TODAY(),Q338,"M")&gt;=6,DATEDIF(TODAY(),Q338,"M")&lt;=11),"AMARILLO"))),S338))</f>
        <v xml:space="preserve"> </v>
      </c>
      <c r="S338" s="21" t="str">
        <f>IF(Q338=0," ",IF(Q338&lt;=$N$5,"VENCIDO","NO VENCIDO"))</f>
        <v xml:space="preserve"> </v>
      </c>
      <c r="T338" s="22"/>
      <c r="U338" s="23"/>
      <c r="V338" s="23"/>
      <c r="W338" s="24"/>
      <c r="X338" s="24"/>
      <c r="Y338" s="147">
        <f>+AT338</f>
        <v>0</v>
      </c>
      <c r="Z338" s="25"/>
      <c r="AA338" s="6"/>
      <c r="AB338" s="130"/>
      <c r="AC338" s="130"/>
      <c r="AD338" s="140">
        <f>+AB338+AC338</f>
        <v>0</v>
      </c>
      <c r="AE338" s="130"/>
      <c r="AF338" s="130"/>
      <c r="AG338" s="130"/>
      <c r="AH338" s="130"/>
      <c r="AI338" s="130"/>
      <c r="AJ338" s="130"/>
      <c r="AK338" s="130"/>
      <c r="AL338" s="130"/>
      <c r="AM338" s="130"/>
      <c r="AN338" s="130"/>
      <c r="AO338" s="123">
        <f>SUM(AD338:AN343)</f>
        <v>0</v>
      </c>
      <c r="AP338" s="28"/>
      <c r="AQ338" s="5"/>
    </row>
    <row r="339" spans="1:43" ht="14.45" customHeight="1">
      <c r="A339" s="200"/>
      <c r="B339" s="114"/>
      <c r="C339" s="114"/>
      <c r="D339" s="222"/>
      <c r="E339" s="192"/>
      <c r="F339" s="179"/>
      <c r="G339" s="179"/>
      <c r="H339" s="179"/>
      <c r="I339" s="179"/>
      <c r="J339" s="176"/>
      <c r="K339" s="169"/>
      <c r="L339" s="165"/>
      <c r="M339" s="158"/>
      <c r="N339" s="18"/>
      <c r="O339" s="19"/>
      <c r="P339" s="19"/>
      <c r="Q339" s="20"/>
      <c r="R339" s="21" t="str">
        <f ca="1">IF(Q339=0," ",IFERROR(IF(DATEDIF(TODAY(),Q339,"M")&lt;=5,"ROJO",IF(DATEDIF(TODAY(),Q339,"M")&gt;=12,"VERDE",IF(AND(DATEDIF(TODAY(),Q339,"M")&gt;=6,DATEDIF(TODAY(),Q339,"M")&lt;=11),"AMARILLO"))),S339))</f>
        <v xml:space="preserve"> </v>
      </c>
      <c r="S339" s="29" t="str">
        <f>IF(Q339=0," ",IF(Q339&lt;=$N$5,"VENCIDO","NO VENCIDO"))</f>
        <v xml:space="preserve"> </v>
      </c>
      <c r="T339" s="22"/>
      <c r="U339" s="23"/>
      <c r="V339" s="23"/>
      <c r="W339" s="24"/>
      <c r="X339" s="24"/>
      <c r="Y339" s="148"/>
      <c r="Z339" s="25"/>
      <c r="AA339" s="6"/>
      <c r="AB339" s="131"/>
      <c r="AC339" s="131"/>
      <c r="AD339" s="141"/>
      <c r="AE339" s="131"/>
      <c r="AF339" s="131"/>
      <c r="AG339" s="131"/>
      <c r="AH339" s="131"/>
      <c r="AI339" s="131"/>
      <c r="AJ339" s="131"/>
      <c r="AK339" s="131"/>
      <c r="AL339" s="131"/>
      <c r="AM339" s="131"/>
      <c r="AN339" s="131"/>
      <c r="AO339" s="124"/>
      <c r="AP339" s="28"/>
      <c r="AQ339" s="5"/>
    </row>
    <row r="340" spans="1:43" ht="14.45" customHeight="1">
      <c r="A340" s="200"/>
      <c r="B340" s="114"/>
      <c r="C340" s="114"/>
      <c r="D340" s="222"/>
      <c r="E340" s="192"/>
      <c r="F340" s="179"/>
      <c r="G340" s="179"/>
      <c r="H340" s="179"/>
      <c r="I340" s="179"/>
      <c r="J340" s="176"/>
      <c r="K340" s="169"/>
      <c r="L340" s="165"/>
      <c r="M340" s="158"/>
      <c r="N340" s="18"/>
      <c r="O340" s="19"/>
      <c r="P340" s="19"/>
      <c r="Q340" s="20"/>
      <c r="R340" s="44"/>
      <c r="S340" s="45"/>
      <c r="T340" s="22"/>
      <c r="U340" s="23"/>
      <c r="V340" s="23"/>
      <c r="W340" s="24"/>
      <c r="X340" s="24"/>
      <c r="Y340" s="148"/>
      <c r="Z340" s="25"/>
      <c r="AA340" s="6"/>
      <c r="AB340" s="131"/>
      <c r="AC340" s="131"/>
      <c r="AD340" s="141"/>
      <c r="AE340" s="131"/>
      <c r="AF340" s="131"/>
      <c r="AG340" s="131"/>
      <c r="AH340" s="131"/>
      <c r="AI340" s="131"/>
      <c r="AJ340" s="131"/>
      <c r="AK340" s="131"/>
      <c r="AL340" s="131"/>
      <c r="AM340" s="131"/>
      <c r="AN340" s="131"/>
      <c r="AO340" s="124"/>
      <c r="AP340" s="28"/>
      <c r="AQ340" s="5"/>
    </row>
    <row r="341" spans="1:43" ht="14.45" customHeight="1">
      <c r="A341" s="200"/>
      <c r="B341" s="114"/>
      <c r="C341" s="114"/>
      <c r="D341" s="222"/>
      <c r="E341" s="192"/>
      <c r="F341" s="179"/>
      <c r="G341" s="179"/>
      <c r="H341" s="179"/>
      <c r="I341" s="179"/>
      <c r="J341" s="176"/>
      <c r="K341" s="169"/>
      <c r="L341" s="165"/>
      <c r="M341" s="158"/>
      <c r="N341" s="18"/>
      <c r="O341" s="19"/>
      <c r="P341" s="19"/>
      <c r="Q341" s="20"/>
      <c r="R341" s="21" t="str">
        <f ca="1">IF(Q341=0," ",IFERROR(IF(DATEDIF(TODAY(),Q341,"M")&lt;=5,"ROJO",IF(DATEDIF(TODAY(),Q341,"M")&gt;=12,"VERDE",IF(AND(DATEDIF(TODAY(),Q341,"M")&gt;=6,DATEDIF(TODAY(),Q341,"M")&lt;=11),"AMARILLO"))),S341))</f>
        <v xml:space="preserve"> </v>
      </c>
      <c r="S341" s="29" t="str">
        <f>IF(Q341=0," ",IF(Q341&lt;=$N$5,"VENCIDO","NO VENCIDO"))</f>
        <v xml:space="preserve"> </v>
      </c>
      <c r="T341" s="22"/>
      <c r="U341" s="23"/>
      <c r="V341" s="23"/>
      <c r="W341" s="24"/>
      <c r="X341" s="24"/>
      <c r="Y341" s="148"/>
      <c r="Z341" s="25"/>
      <c r="AA341" s="6"/>
      <c r="AB341" s="131"/>
      <c r="AC341" s="131"/>
      <c r="AD341" s="141"/>
      <c r="AE341" s="131"/>
      <c r="AF341" s="131"/>
      <c r="AG341" s="131"/>
      <c r="AH341" s="131"/>
      <c r="AI341" s="131"/>
      <c r="AJ341" s="131"/>
      <c r="AK341" s="131"/>
      <c r="AL341" s="131"/>
      <c r="AM341" s="131"/>
      <c r="AN341" s="131"/>
      <c r="AO341" s="124"/>
      <c r="AP341" s="28"/>
      <c r="AQ341" s="5"/>
    </row>
    <row r="342" spans="1:43" ht="14.45" customHeight="1">
      <c r="A342" s="200"/>
      <c r="B342" s="114"/>
      <c r="C342" s="114"/>
      <c r="D342" s="222"/>
      <c r="E342" s="192"/>
      <c r="F342" s="179"/>
      <c r="G342" s="179"/>
      <c r="H342" s="179"/>
      <c r="I342" s="179"/>
      <c r="J342" s="176"/>
      <c r="K342" s="169"/>
      <c r="L342" s="165"/>
      <c r="M342" s="158"/>
      <c r="N342" s="18"/>
      <c r="O342" s="19"/>
      <c r="P342" s="19"/>
      <c r="Q342" s="20"/>
      <c r="R342" s="21" t="str">
        <f ca="1">IF(Q342=0," ",IFERROR(IF(DATEDIF(TODAY(),Q342,"M")&lt;=5,"ROJO",IF(DATEDIF(TODAY(),Q342,"M")&gt;=12,"VERDE",IF(AND(DATEDIF(TODAY(),Q342,"M")&gt;=6,DATEDIF(TODAY(),Q342,"M")&lt;=11),"AMARILLO"))),S342))</f>
        <v xml:space="preserve"> </v>
      </c>
      <c r="S342" s="29" t="str">
        <f>IF(Q342=0," ",IF(Q342&lt;=$N$5,"VENCIDO","NO VENCIDO"))</f>
        <v xml:space="preserve"> </v>
      </c>
      <c r="T342" s="22"/>
      <c r="U342" s="23"/>
      <c r="V342" s="23"/>
      <c r="W342" s="24"/>
      <c r="X342" s="24"/>
      <c r="Y342" s="148"/>
      <c r="Z342" s="25"/>
      <c r="AA342" s="6"/>
      <c r="AB342" s="131"/>
      <c r="AC342" s="131"/>
      <c r="AD342" s="141"/>
      <c r="AE342" s="131"/>
      <c r="AF342" s="131"/>
      <c r="AG342" s="131"/>
      <c r="AH342" s="131"/>
      <c r="AI342" s="131"/>
      <c r="AJ342" s="131"/>
      <c r="AK342" s="131"/>
      <c r="AL342" s="131"/>
      <c r="AM342" s="131"/>
      <c r="AN342" s="131"/>
      <c r="AO342" s="124"/>
      <c r="AP342" s="28"/>
      <c r="AQ342" s="5"/>
    </row>
    <row r="343" spans="1:43" ht="14.45" customHeight="1">
      <c r="A343" s="200"/>
      <c r="B343" s="114"/>
      <c r="C343" s="114"/>
      <c r="D343" s="222"/>
      <c r="E343" s="192"/>
      <c r="F343" s="179"/>
      <c r="G343" s="179"/>
      <c r="H343" s="179"/>
      <c r="I343" s="179"/>
      <c r="J343" s="176"/>
      <c r="K343" s="169"/>
      <c r="L343" s="165"/>
      <c r="M343" s="159"/>
      <c r="N343" s="18"/>
      <c r="O343" s="19"/>
      <c r="P343" s="19"/>
      <c r="Q343" s="20"/>
      <c r="R343" s="21" t="str">
        <f ca="1">IF(Q343=0," ",IFERROR(IF(DATEDIF(TODAY(),Q343,"M")&lt;=5,"ROJO",IF(DATEDIF(TODAY(),Q343,"M")&gt;=12,"VERDE",IF(AND(DATEDIF(TODAY(),Q343,"M")&gt;=6,DATEDIF(TODAY(),Q343,"M")&lt;=11),"AMARILLO"))),S343))</f>
        <v xml:space="preserve"> </v>
      </c>
      <c r="S343" s="29" t="str">
        <f>IF(Q343=0," ",IF(Q343&lt;=$N$5,"VENCIDO","NO VENCIDO"))</f>
        <v xml:space="preserve"> </v>
      </c>
      <c r="T343" s="22"/>
      <c r="U343" s="23"/>
      <c r="V343" s="23"/>
      <c r="W343" s="24"/>
      <c r="X343" s="24"/>
      <c r="Y343" s="148"/>
      <c r="Z343" s="25"/>
      <c r="AA343" s="6"/>
      <c r="AB343" s="132"/>
      <c r="AC343" s="132"/>
      <c r="AD343" s="142"/>
      <c r="AE343" s="132"/>
      <c r="AF343" s="132"/>
      <c r="AG343" s="132"/>
      <c r="AH343" s="132"/>
      <c r="AI343" s="132"/>
      <c r="AJ343" s="132"/>
      <c r="AK343" s="132"/>
      <c r="AL343" s="132"/>
      <c r="AM343" s="132"/>
      <c r="AN343" s="132"/>
      <c r="AO343" s="125"/>
      <c r="AP343" s="28"/>
      <c r="AQ343" s="5"/>
    </row>
    <row r="344" spans="1:43" ht="16.5">
      <c r="A344" s="200"/>
      <c r="B344" s="114"/>
      <c r="C344" s="114"/>
      <c r="D344" s="223"/>
      <c r="E344" s="193"/>
      <c r="F344" s="180"/>
      <c r="G344" s="180"/>
      <c r="H344" s="180"/>
      <c r="I344" s="180"/>
      <c r="J344" s="177"/>
      <c r="K344" s="170"/>
      <c r="L344" s="166"/>
      <c r="M344" s="32" t="b">
        <f>M338=N344</f>
        <v>0</v>
      </c>
      <c r="N344" s="33">
        <f>SUM(N338:N343)</f>
        <v>0</v>
      </c>
      <c r="O344" s="34" t="s">
        <v>113</v>
      </c>
      <c r="P344" s="35"/>
      <c r="Q344" s="36"/>
      <c r="R344" s="36"/>
      <c r="S344" s="36"/>
      <c r="T344" s="37">
        <f>SUM(T338:T343)</f>
        <v>0</v>
      </c>
      <c r="U344" s="38"/>
      <c r="V344" s="38"/>
      <c r="W344" s="39"/>
      <c r="X344" s="39"/>
      <c r="Y344" s="149"/>
      <c r="Z344" s="40"/>
      <c r="AA344" s="6"/>
      <c r="AB344" s="41"/>
      <c r="AC344" s="42"/>
      <c r="AD344" s="57"/>
      <c r="AE344" s="42"/>
      <c r="AF344" s="42"/>
      <c r="AG344" s="42"/>
      <c r="AH344" s="42"/>
      <c r="AI344" s="42"/>
      <c r="AJ344" s="42"/>
      <c r="AK344" s="42"/>
      <c r="AL344" s="42"/>
      <c r="AM344" s="42"/>
      <c r="AN344" s="42"/>
      <c r="AO344" s="43"/>
      <c r="AP344" s="28"/>
      <c r="AQ344" s="5"/>
    </row>
    <row r="345" spans="1:43" ht="14.45" customHeight="1">
      <c r="A345" s="200">
        <f>+A338+1</f>
        <v>8</v>
      </c>
      <c r="B345" s="114" t="s">
        <v>204</v>
      </c>
      <c r="C345" s="114"/>
      <c r="D345" s="221">
        <f>+Noviembre!M345</f>
        <v>0</v>
      </c>
      <c r="E345" s="191"/>
      <c r="F345" s="178"/>
      <c r="G345" s="178"/>
      <c r="H345" s="178"/>
      <c r="I345" s="178"/>
      <c r="J345" s="175">
        <f>+F345+G345</f>
        <v>0</v>
      </c>
      <c r="K345" s="168">
        <f>+AO345</f>
        <v>0</v>
      </c>
      <c r="L345" s="164">
        <f>+J345+K345</f>
        <v>0</v>
      </c>
      <c r="M345" s="157">
        <f>+(D345+E345)-L345+H345-I345</f>
        <v>0</v>
      </c>
      <c r="N345" s="18"/>
      <c r="O345" s="19"/>
      <c r="P345" s="19"/>
      <c r="Q345" s="20"/>
      <c r="R345" s="21" t="str">
        <f ca="1">IF(Q345=0," ",IFERROR(IF(DATEDIF(TODAY(),Q345,"M")&lt;=5,"ROJO",IF(DATEDIF(TODAY(),Q345,"M")&gt;=12,"VERDE",IF(AND(DATEDIF(TODAY(),Q345,"M")&gt;=6,DATEDIF(TODAY(),Q345,"M")&lt;=11),"AMARILLO"))),S345))</f>
        <v xml:space="preserve"> </v>
      </c>
      <c r="S345" s="21" t="str">
        <f>IF(Q345=0," ",IF(Q345&lt;=$N$5,"VENCIDO","NO VENCIDO"))</f>
        <v xml:space="preserve"> </v>
      </c>
      <c r="T345" s="22"/>
      <c r="U345" s="23"/>
      <c r="V345" s="23"/>
      <c r="W345" s="24"/>
      <c r="X345" s="24"/>
      <c r="Y345" s="147">
        <f>+AT345</f>
        <v>0</v>
      </c>
      <c r="Z345" s="25"/>
      <c r="AA345" s="6"/>
      <c r="AB345" s="130"/>
      <c r="AC345" s="130"/>
      <c r="AD345" s="140">
        <f>+AB345+AC345</f>
        <v>0</v>
      </c>
      <c r="AE345" s="130"/>
      <c r="AF345" s="130"/>
      <c r="AG345" s="130"/>
      <c r="AH345" s="130"/>
      <c r="AI345" s="130"/>
      <c r="AJ345" s="130"/>
      <c r="AK345" s="130"/>
      <c r="AL345" s="130"/>
      <c r="AM345" s="130"/>
      <c r="AN345" s="130"/>
      <c r="AO345" s="123">
        <f>SUM(AD345:AN350)</f>
        <v>0</v>
      </c>
      <c r="AP345" s="28"/>
      <c r="AQ345" s="5"/>
    </row>
    <row r="346" spans="1:43" ht="14.45" customHeight="1">
      <c r="A346" s="200"/>
      <c r="B346" s="114"/>
      <c r="C346" s="114"/>
      <c r="D346" s="222"/>
      <c r="E346" s="192"/>
      <c r="F346" s="179"/>
      <c r="G346" s="179"/>
      <c r="H346" s="179"/>
      <c r="I346" s="179"/>
      <c r="J346" s="176"/>
      <c r="K346" s="169"/>
      <c r="L346" s="165"/>
      <c r="M346" s="158"/>
      <c r="N346" s="18"/>
      <c r="O346" s="19"/>
      <c r="P346" s="19"/>
      <c r="Q346" s="20"/>
      <c r="R346" s="21" t="str">
        <f ca="1">IF(Q346=0," ",IFERROR(IF(DATEDIF(TODAY(),Q346,"M")&lt;=5,"ROJO",IF(DATEDIF(TODAY(),Q346,"M")&gt;=12,"VERDE",IF(AND(DATEDIF(TODAY(),Q346,"M")&gt;=6,DATEDIF(TODAY(),Q346,"M")&lt;=11),"AMARILLO"))),S346))</f>
        <v xml:space="preserve"> </v>
      </c>
      <c r="S346" s="29" t="str">
        <f>IF(Q346=0," ",IF(Q346&lt;=$N$5,"VENCIDO","NO VENCIDO"))</f>
        <v xml:space="preserve"> </v>
      </c>
      <c r="T346" s="22"/>
      <c r="U346" s="23"/>
      <c r="V346" s="23"/>
      <c r="W346" s="24"/>
      <c r="X346" s="24"/>
      <c r="Y346" s="148"/>
      <c r="Z346" s="25"/>
      <c r="AA346" s="6"/>
      <c r="AB346" s="131"/>
      <c r="AC346" s="131"/>
      <c r="AD346" s="141"/>
      <c r="AE346" s="131"/>
      <c r="AF346" s="131"/>
      <c r="AG346" s="131"/>
      <c r="AH346" s="131"/>
      <c r="AI346" s="131"/>
      <c r="AJ346" s="131"/>
      <c r="AK346" s="131"/>
      <c r="AL346" s="131"/>
      <c r="AM346" s="131"/>
      <c r="AN346" s="131"/>
      <c r="AO346" s="124"/>
      <c r="AP346" s="28"/>
      <c r="AQ346" s="5"/>
    </row>
    <row r="347" spans="1:43" ht="14.45" customHeight="1">
      <c r="A347" s="200"/>
      <c r="B347" s="114"/>
      <c r="C347" s="114"/>
      <c r="D347" s="222"/>
      <c r="E347" s="192"/>
      <c r="F347" s="179"/>
      <c r="G347" s="179"/>
      <c r="H347" s="179"/>
      <c r="I347" s="179"/>
      <c r="J347" s="176"/>
      <c r="K347" s="169"/>
      <c r="L347" s="165"/>
      <c r="M347" s="158"/>
      <c r="N347" s="18"/>
      <c r="O347" s="19"/>
      <c r="P347" s="19"/>
      <c r="Q347" s="20"/>
      <c r="R347" s="44"/>
      <c r="S347" s="45"/>
      <c r="T347" s="22"/>
      <c r="U347" s="23"/>
      <c r="V347" s="23"/>
      <c r="W347" s="24"/>
      <c r="X347" s="24"/>
      <c r="Y347" s="148"/>
      <c r="Z347" s="25"/>
      <c r="AA347" s="6"/>
      <c r="AB347" s="131"/>
      <c r="AC347" s="131"/>
      <c r="AD347" s="141"/>
      <c r="AE347" s="131"/>
      <c r="AF347" s="131"/>
      <c r="AG347" s="131"/>
      <c r="AH347" s="131"/>
      <c r="AI347" s="131"/>
      <c r="AJ347" s="131"/>
      <c r="AK347" s="131"/>
      <c r="AL347" s="131"/>
      <c r="AM347" s="131"/>
      <c r="AN347" s="131"/>
      <c r="AO347" s="124"/>
      <c r="AP347" s="28"/>
      <c r="AQ347" s="5"/>
    </row>
    <row r="348" spans="1:43" ht="14.45" customHeight="1">
      <c r="A348" s="200"/>
      <c r="B348" s="114"/>
      <c r="C348" s="114"/>
      <c r="D348" s="222"/>
      <c r="E348" s="192"/>
      <c r="F348" s="179"/>
      <c r="G348" s="179"/>
      <c r="H348" s="179"/>
      <c r="I348" s="179"/>
      <c r="J348" s="176"/>
      <c r="K348" s="169"/>
      <c r="L348" s="165"/>
      <c r="M348" s="158"/>
      <c r="N348" s="18"/>
      <c r="O348" s="19"/>
      <c r="P348" s="19"/>
      <c r="Q348" s="20"/>
      <c r="R348" s="21" t="str">
        <f ca="1">IF(Q348=0," ",IFERROR(IF(DATEDIF(TODAY(),Q348,"M")&lt;=5,"ROJO",IF(DATEDIF(TODAY(),Q348,"M")&gt;=12,"VERDE",IF(AND(DATEDIF(TODAY(),Q348,"M")&gt;=6,DATEDIF(TODAY(),Q348,"M")&lt;=11),"AMARILLO"))),S348))</f>
        <v xml:space="preserve"> </v>
      </c>
      <c r="S348" s="29" t="str">
        <f>IF(Q348=0," ",IF(Q348&lt;=$N$5,"VENCIDO","NO VENCIDO"))</f>
        <v xml:space="preserve"> </v>
      </c>
      <c r="T348" s="22"/>
      <c r="U348" s="23"/>
      <c r="V348" s="23"/>
      <c r="W348" s="24"/>
      <c r="X348" s="24"/>
      <c r="Y348" s="148"/>
      <c r="Z348" s="25"/>
      <c r="AA348" s="6"/>
      <c r="AB348" s="131"/>
      <c r="AC348" s="131"/>
      <c r="AD348" s="141"/>
      <c r="AE348" s="131"/>
      <c r="AF348" s="131"/>
      <c r="AG348" s="131"/>
      <c r="AH348" s="131"/>
      <c r="AI348" s="131"/>
      <c r="AJ348" s="131"/>
      <c r="AK348" s="131"/>
      <c r="AL348" s="131"/>
      <c r="AM348" s="131"/>
      <c r="AN348" s="131"/>
      <c r="AO348" s="124"/>
      <c r="AP348" s="28"/>
      <c r="AQ348" s="5"/>
    </row>
    <row r="349" spans="1:43" ht="14.45" customHeight="1">
      <c r="A349" s="200"/>
      <c r="B349" s="114"/>
      <c r="C349" s="114"/>
      <c r="D349" s="222"/>
      <c r="E349" s="192"/>
      <c r="F349" s="179"/>
      <c r="G349" s="179"/>
      <c r="H349" s="179"/>
      <c r="I349" s="179"/>
      <c r="J349" s="176"/>
      <c r="K349" s="169"/>
      <c r="L349" s="165"/>
      <c r="M349" s="158"/>
      <c r="N349" s="18"/>
      <c r="O349" s="19"/>
      <c r="P349" s="19"/>
      <c r="Q349" s="20"/>
      <c r="R349" s="21" t="str">
        <f ca="1">IF(Q349=0," ",IFERROR(IF(DATEDIF(TODAY(),Q349,"M")&lt;=5,"ROJO",IF(DATEDIF(TODAY(),Q349,"M")&gt;=12,"VERDE",IF(AND(DATEDIF(TODAY(),Q349,"M")&gt;=6,DATEDIF(TODAY(),Q349,"M")&lt;=11),"AMARILLO"))),S349))</f>
        <v xml:space="preserve"> </v>
      </c>
      <c r="S349" s="29" t="str">
        <f>IF(Q349=0," ",IF(Q349&lt;=$N$5,"VENCIDO","NO VENCIDO"))</f>
        <v xml:space="preserve"> </v>
      </c>
      <c r="T349" s="22"/>
      <c r="U349" s="23"/>
      <c r="V349" s="23"/>
      <c r="W349" s="24"/>
      <c r="X349" s="24"/>
      <c r="Y349" s="148"/>
      <c r="Z349" s="25"/>
      <c r="AA349" s="6"/>
      <c r="AB349" s="131"/>
      <c r="AC349" s="131"/>
      <c r="AD349" s="141"/>
      <c r="AE349" s="131"/>
      <c r="AF349" s="131"/>
      <c r="AG349" s="131"/>
      <c r="AH349" s="131"/>
      <c r="AI349" s="131"/>
      <c r="AJ349" s="131"/>
      <c r="AK349" s="131"/>
      <c r="AL349" s="131"/>
      <c r="AM349" s="131"/>
      <c r="AN349" s="131"/>
      <c r="AO349" s="124"/>
      <c r="AP349" s="28"/>
      <c r="AQ349" s="5"/>
    </row>
    <row r="350" spans="1:43" ht="14.45" customHeight="1">
      <c r="A350" s="200"/>
      <c r="B350" s="114"/>
      <c r="C350" s="114"/>
      <c r="D350" s="222"/>
      <c r="E350" s="192"/>
      <c r="F350" s="179"/>
      <c r="G350" s="179"/>
      <c r="H350" s="179"/>
      <c r="I350" s="179"/>
      <c r="J350" s="176"/>
      <c r="K350" s="169"/>
      <c r="L350" s="165"/>
      <c r="M350" s="159"/>
      <c r="N350" s="18"/>
      <c r="O350" s="19"/>
      <c r="P350" s="19"/>
      <c r="Q350" s="20"/>
      <c r="R350" s="21" t="str">
        <f ca="1">IF(Q350=0," ",IFERROR(IF(DATEDIF(TODAY(),Q350,"M")&lt;=5,"ROJO",IF(DATEDIF(TODAY(),Q350,"M")&gt;=12,"VERDE",IF(AND(DATEDIF(TODAY(),Q350,"M")&gt;=6,DATEDIF(TODAY(),Q350,"M")&lt;=11),"AMARILLO"))),S350))</f>
        <v xml:space="preserve"> </v>
      </c>
      <c r="S350" s="29" t="str">
        <f>IF(Q350=0," ",IF(Q350&lt;=$N$5,"VENCIDO","NO VENCIDO"))</f>
        <v xml:space="preserve"> </v>
      </c>
      <c r="T350" s="22"/>
      <c r="U350" s="23"/>
      <c r="V350" s="23"/>
      <c r="W350" s="24"/>
      <c r="X350" s="24"/>
      <c r="Y350" s="148"/>
      <c r="Z350" s="25"/>
      <c r="AA350" s="6"/>
      <c r="AB350" s="132"/>
      <c r="AC350" s="132"/>
      <c r="AD350" s="142"/>
      <c r="AE350" s="132"/>
      <c r="AF350" s="132"/>
      <c r="AG350" s="132"/>
      <c r="AH350" s="132"/>
      <c r="AI350" s="132"/>
      <c r="AJ350" s="132"/>
      <c r="AK350" s="132"/>
      <c r="AL350" s="132"/>
      <c r="AM350" s="132"/>
      <c r="AN350" s="132"/>
      <c r="AO350" s="125"/>
      <c r="AP350" s="28"/>
      <c r="AQ350" s="5"/>
    </row>
    <row r="351" spans="1:43" ht="16.5">
      <c r="A351" s="200"/>
      <c r="B351" s="114"/>
      <c r="C351" s="114"/>
      <c r="D351" s="223"/>
      <c r="E351" s="193"/>
      <c r="F351" s="180"/>
      <c r="G351" s="180"/>
      <c r="H351" s="180"/>
      <c r="I351" s="180"/>
      <c r="J351" s="177"/>
      <c r="K351" s="170"/>
      <c r="L351" s="166"/>
      <c r="M351" s="32" t="b">
        <f>M345=N351</f>
        <v>1</v>
      </c>
      <c r="N351" s="33">
        <f>SUM(N345:N350)</f>
        <v>0</v>
      </c>
      <c r="O351" s="34" t="s">
        <v>113</v>
      </c>
      <c r="P351" s="35"/>
      <c r="Q351" s="36"/>
      <c r="R351" s="36"/>
      <c r="S351" s="36"/>
      <c r="T351" s="37">
        <f>SUM(T345:T350)</f>
        <v>0</v>
      </c>
      <c r="U351" s="38"/>
      <c r="V351" s="38"/>
      <c r="W351" s="39"/>
      <c r="X351" s="39"/>
      <c r="Y351" s="149"/>
      <c r="Z351" s="40"/>
      <c r="AA351" s="6"/>
      <c r="AB351" s="41"/>
      <c r="AC351" s="42"/>
      <c r="AD351" s="57"/>
      <c r="AE351" s="42"/>
      <c r="AF351" s="42"/>
      <c r="AG351" s="42"/>
      <c r="AH351" s="42"/>
      <c r="AI351" s="42"/>
      <c r="AJ351" s="42"/>
      <c r="AK351" s="42"/>
      <c r="AL351" s="42"/>
      <c r="AM351" s="42"/>
      <c r="AN351" s="42"/>
      <c r="AO351" s="43"/>
      <c r="AP351" s="28"/>
      <c r="AQ351" s="5"/>
    </row>
    <row r="352" spans="1:43" ht="14.45" customHeight="1">
      <c r="A352" s="200">
        <f>+A345+1</f>
        <v>9</v>
      </c>
      <c r="B352" s="114" t="s">
        <v>205</v>
      </c>
      <c r="C352" s="114"/>
      <c r="D352" s="221">
        <f>+Noviembre!M352</f>
        <v>2107</v>
      </c>
      <c r="E352" s="191"/>
      <c r="F352" s="178"/>
      <c r="G352" s="178"/>
      <c r="H352" s="178"/>
      <c r="I352" s="178"/>
      <c r="J352" s="175">
        <f>+F352+G352</f>
        <v>0</v>
      </c>
      <c r="K352" s="168">
        <f>+AO352</f>
        <v>0</v>
      </c>
      <c r="L352" s="164">
        <f>+J352+K352</f>
        <v>0</v>
      </c>
      <c r="M352" s="157">
        <f>+(D352+E352)-L352+H352-I352</f>
        <v>2107</v>
      </c>
      <c r="N352" s="18"/>
      <c r="O352" s="19"/>
      <c r="P352" s="19"/>
      <c r="Q352" s="20"/>
      <c r="R352" s="21" t="str">
        <f ca="1">IF(Q352=0," ",IFERROR(IF(DATEDIF(TODAY(),Q352,"M")&lt;=5,"ROJO",IF(DATEDIF(TODAY(),Q352,"M")&gt;=12,"VERDE",IF(AND(DATEDIF(TODAY(),Q352,"M")&gt;=6,DATEDIF(TODAY(),Q352,"M")&lt;=11),"AMARILLO"))),S352))</f>
        <v xml:space="preserve"> </v>
      </c>
      <c r="S352" s="21" t="str">
        <f>IF(Q352=0," ",IF(Q352&lt;=$N$5,"VENCIDO","NO VENCIDO"))</f>
        <v xml:space="preserve"> </v>
      </c>
      <c r="T352" s="22"/>
      <c r="U352" s="23"/>
      <c r="V352" s="23"/>
      <c r="W352" s="24"/>
      <c r="X352" s="24"/>
      <c r="Y352" s="147">
        <f>+AT352</f>
        <v>0</v>
      </c>
      <c r="Z352" s="25"/>
      <c r="AA352" s="6"/>
      <c r="AB352" s="130"/>
      <c r="AC352" s="130"/>
      <c r="AD352" s="140">
        <f>+AB352+AC352</f>
        <v>0</v>
      </c>
      <c r="AE352" s="130"/>
      <c r="AF352" s="130"/>
      <c r="AG352" s="130"/>
      <c r="AH352" s="130"/>
      <c r="AI352" s="130"/>
      <c r="AJ352" s="130"/>
      <c r="AK352" s="130"/>
      <c r="AL352" s="130"/>
      <c r="AM352" s="130"/>
      <c r="AN352" s="130"/>
      <c r="AO352" s="123">
        <f>SUM(AD352:AN357)</f>
        <v>0</v>
      </c>
      <c r="AP352" s="28"/>
      <c r="AQ352" s="5"/>
    </row>
    <row r="353" spans="1:43" ht="14.45" customHeight="1">
      <c r="A353" s="200"/>
      <c r="B353" s="114"/>
      <c r="C353" s="114"/>
      <c r="D353" s="222"/>
      <c r="E353" s="192"/>
      <c r="F353" s="179"/>
      <c r="G353" s="179"/>
      <c r="H353" s="179"/>
      <c r="I353" s="179"/>
      <c r="J353" s="176"/>
      <c r="K353" s="169"/>
      <c r="L353" s="165"/>
      <c r="M353" s="158"/>
      <c r="N353" s="18"/>
      <c r="O353" s="19"/>
      <c r="P353" s="19"/>
      <c r="Q353" s="20"/>
      <c r="R353" s="21" t="str">
        <f ca="1">IF(Q353=0," ",IFERROR(IF(DATEDIF(TODAY(),Q353,"M")&lt;=5,"ROJO",IF(DATEDIF(TODAY(),Q353,"M")&gt;=12,"VERDE",IF(AND(DATEDIF(TODAY(),Q353,"M")&gt;=6,DATEDIF(TODAY(),Q353,"M")&lt;=11),"AMARILLO"))),S353))</f>
        <v xml:space="preserve"> </v>
      </c>
      <c r="S353" s="29" t="str">
        <f>IF(Q353=0," ",IF(Q353&lt;=$N$5,"VENCIDO","NO VENCIDO"))</f>
        <v xml:space="preserve"> </v>
      </c>
      <c r="T353" s="22"/>
      <c r="U353" s="23"/>
      <c r="V353" s="23"/>
      <c r="W353" s="24"/>
      <c r="X353" s="24"/>
      <c r="Y353" s="148"/>
      <c r="Z353" s="25"/>
      <c r="AA353" s="6"/>
      <c r="AB353" s="131"/>
      <c r="AC353" s="131"/>
      <c r="AD353" s="141"/>
      <c r="AE353" s="131"/>
      <c r="AF353" s="131"/>
      <c r="AG353" s="131"/>
      <c r="AH353" s="131"/>
      <c r="AI353" s="131"/>
      <c r="AJ353" s="131"/>
      <c r="AK353" s="131"/>
      <c r="AL353" s="131"/>
      <c r="AM353" s="131"/>
      <c r="AN353" s="131"/>
      <c r="AO353" s="124"/>
      <c r="AP353" s="28"/>
      <c r="AQ353" s="5"/>
    </row>
    <row r="354" spans="1:43" ht="14.45" customHeight="1">
      <c r="A354" s="200"/>
      <c r="B354" s="114"/>
      <c r="C354" s="114"/>
      <c r="D354" s="222"/>
      <c r="E354" s="192"/>
      <c r="F354" s="179"/>
      <c r="G354" s="179"/>
      <c r="H354" s="179"/>
      <c r="I354" s="179"/>
      <c r="J354" s="176"/>
      <c r="K354" s="169"/>
      <c r="L354" s="165"/>
      <c r="M354" s="158"/>
      <c r="N354" s="18"/>
      <c r="O354" s="19"/>
      <c r="P354" s="19"/>
      <c r="Q354" s="20"/>
      <c r="R354" s="44"/>
      <c r="S354" s="45"/>
      <c r="T354" s="22"/>
      <c r="U354" s="23"/>
      <c r="V354" s="23"/>
      <c r="W354" s="24"/>
      <c r="X354" s="24"/>
      <c r="Y354" s="148"/>
      <c r="Z354" s="25"/>
      <c r="AA354" s="6"/>
      <c r="AB354" s="131"/>
      <c r="AC354" s="131"/>
      <c r="AD354" s="141"/>
      <c r="AE354" s="131"/>
      <c r="AF354" s="131"/>
      <c r="AG354" s="131"/>
      <c r="AH354" s="131"/>
      <c r="AI354" s="131"/>
      <c r="AJ354" s="131"/>
      <c r="AK354" s="131"/>
      <c r="AL354" s="131"/>
      <c r="AM354" s="131"/>
      <c r="AN354" s="131"/>
      <c r="AO354" s="124"/>
      <c r="AP354" s="28"/>
      <c r="AQ354" s="5"/>
    </row>
    <row r="355" spans="1:43" ht="14.45" customHeight="1">
      <c r="A355" s="200"/>
      <c r="B355" s="114"/>
      <c r="C355" s="114"/>
      <c r="D355" s="222"/>
      <c r="E355" s="192"/>
      <c r="F355" s="179"/>
      <c r="G355" s="179"/>
      <c r="H355" s="179"/>
      <c r="I355" s="179"/>
      <c r="J355" s="176"/>
      <c r="K355" s="169"/>
      <c r="L355" s="165"/>
      <c r="M355" s="158"/>
      <c r="N355" s="18"/>
      <c r="O355" s="19"/>
      <c r="P355" s="19"/>
      <c r="Q355" s="20"/>
      <c r="R355" s="21" t="str">
        <f ca="1">IF(Q355=0," ",IFERROR(IF(DATEDIF(TODAY(),Q355,"M")&lt;=5,"ROJO",IF(DATEDIF(TODAY(),Q355,"M")&gt;=12,"VERDE",IF(AND(DATEDIF(TODAY(),Q355,"M")&gt;=6,DATEDIF(TODAY(),Q355,"M")&lt;=11),"AMARILLO"))),S355))</f>
        <v xml:space="preserve"> </v>
      </c>
      <c r="S355" s="29" t="str">
        <f>IF(Q355=0," ",IF(Q355&lt;=$N$5,"VENCIDO","NO VENCIDO"))</f>
        <v xml:space="preserve"> </v>
      </c>
      <c r="T355" s="22"/>
      <c r="U355" s="23"/>
      <c r="V355" s="23"/>
      <c r="W355" s="24"/>
      <c r="X355" s="24"/>
      <c r="Y355" s="148"/>
      <c r="Z355" s="25"/>
      <c r="AA355" s="6"/>
      <c r="AB355" s="131"/>
      <c r="AC355" s="131"/>
      <c r="AD355" s="141"/>
      <c r="AE355" s="131"/>
      <c r="AF355" s="131"/>
      <c r="AG355" s="131"/>
      <c r="AH355" s="131"/>
      <c r="AI355" s="131"/>
      <c r="AJ355" s="131"/>
      <c r="AK355" s="131"/>
      <c r="AL355" s="131"/>
      <c r="AM355" s="131"/>
      <c r="AN355" s="131"/>
      <c r="AO355" s="124"/>
      <c r="AP355" s="28"/>
      <c r="AQ355" s="5"/>
    </row>
    <row r="356" spans="1:43" ht="14.45" customHeight="1">
      <c r="A356" s="200"/>
      <c r="B356" s="114"/>
      <c r="C356" s="114"/>
      <c r="D356" s="222"/>
      <c r="E356" s="192"/>
      <c r="F356" s="179"/>
      <c r="G356" s="179"/>
      <c r="H356" s="179"/>
      <c r="I356" s="179"/>
      <c r="J356" s="176"/>
      <c r="K356" s="169"/>
      <c r="L356" s="165"/>
      <c r="M356" s="158"/>
      <c r="N356" s="18"/>
      <c r="O356" s="19"/>
      <c r="P356" s="19"/>
      <c r="Q356" s="20"/>
      <c r="R356" s="21" t="str">
        <f ca="1">IF(Q356=0," ",IFERROR(IF(DATEDIF(TODAY(),Q356,"M")&lt;=5,"ROJO",IF(DATEDIF(TODAY(),Q356,"M")&gt;=12,"VERDE",IF(AND(DATEDIF(TODAY(),Q356,"M")&gt;=6,DATEDIF(TODAY(),Q356,"M")&lt;=11),"AMARILLO"))),S356))</f>
        <v xml:space="preserve"> </v>
      </c>
      <c r="S356" s="29" t="str">
        <f>IF(Q356=0," ",IF(Q356&lt;=$N$5,"VENCIDO","NO VENCIDO"))</f>
        <v xml:space="preserve"> </v>
      </c>
      <c r="T356" s="22"/>
      <c r="U356" s="23"/>
      <c r="V356" s="23"/>
      <c r="W356" s="24"/>
      <c r="X356" s="24"/>
      <c r="Y356" s="148"/>
      <c r="Z356" s="25"/>
      <c r="AA356" s="6"/>
      <c r="AB356" s="131"/>
      <c r="AC356" s="131"/>
      <c r="AD356" s="141"/>
      <c r="AE356" s="131"/>
      <c r="AF356" s="131"/>
      <c r="AG356" s="131"/>
      <c r="AH356" s="131"/>
      <c r="AI356" s="131"/>
      <c r="AJ356" s="131"/>
      <c r="AK356" s="131"/>
      <c r="AL356" s="131"/>
      <c r="AM356" s="131"/>
      <c r="AN356" s="131"/>
      <c r="AO356" s="124"/>
      <c r="AP356" s="28"/>
      <c r="AQ356" s="5"/>
    </row>
    <row r="357" spans="1:43" ht="14.45" customHeight="1">
      <c r="A357" s="200"/>
      <c r="B357" s="114"/>
      <c r="C357" s="114"/>
      <c r="D357" s="222"/>
      <c r="E357" s="192"/>
      <c r="F357" s="179"/>
      <c r="G357" s="179"/>
      <c r="H357" s="179"/>
      <c r="I357" s="179"/>
      <c r="J357" s="176"/>
      <c r="K357" s="169"/>
      <c r="L357" s="165"/>
      <c r="M357" s="159"/>
      <c r="N357" s="18"/>
      <c r="O357" s="19"/>
      <c r="P357" s="19"/>
      <c r="Q357" s="20"/>
      <c r="R357" s="21" t="str">
        <f ca="1">IF(Q357=0," ",IFERROR(IF(DATEDIF(TODAY(),Q357,"M")&lt;=5,"ROJO",IF(DATEDIF(TODAY(),Q357,"M")&gt;=12,"VERDE",IF(AND(DATEDIF(TODAY(),Q357,"M")&gt;=6,DATEDIF(TODAY(),Q357,"M")&lt;=11),"AMARILLO"))),S357))</f>
        <v xml:space="preserve"> </v>
      </c>
      <c r="S357" s="29" t="str">
        <f>IF(Q357=0," ",IF(Q357&lt;=$N$5,"VENCIDO","NO VENCIDO"))</f>
        <v xml:space="preserve"> </v>
      </c>
      <c r="T357" s="22"/>
      <c r="U357" s="23"/>
      <c r="V357" s="23"/>
      <c r="W357" s="24"/>
      <c r="X357" s="24"/>
      <c r="Y357" s="148"/>
      <c r="Z357" s="25"/>
      <c r="AA357" s="6"/>
      <c r="AB357" s="132"/>
      <c r="AC357" s="132"/>
      <c r="AD357" s="142"/>
      <c r="AE357" s="132"/>
      <c r="AF357" s="132"/>
      <c r="AG357" s="132"/>
      <c r="AH357" s="132"/>
      <c r="AI357" s="132"/>
      <c r="AJ357" s="132"/>
      <c r="AK357" s="132"/>
      <c r="AL357" s="132"/>
      <c r="AM357" s="132"/>
      <c r="AN357" s="132"/>
      <c r="AO357" s="125"/>
      <c r="AP357" s="28"/>
      <c r="AQ357" s="5"/>
    </row>
    <row r="358" spans="1:43" ht="16.5">
      <c r="A358" s="200"/>
      <c r="B358" s="114"/>
      <c r="C358" s="114"/>
      <c r="D358" s="223"/>
      <c r="E358" s="193"/>
      <c r="F358" s="180"/>
      <c r="G358" s="180"/>
      <c r="H358" s="180"/>
      <c r="I358" s="180"/>
      <c r="J358" s="177"/>
      <c r="K358" s="170"/>
      <c r="L358" s="166"/>
      <c r="M358" s="32" t="b">
        <f>M352=N358</f>
        <v>0</v>
      </c>
      <c r="N358" s="33">
        <f>SUM(N352:N357)</f>
        <v>0</v>
      </c>
      <c r="O358" s="34" t="s">
        <v>113</v>
      </c>
      <c r="P358" s="35"/>
      <c r="Q358" s="36"/>
      <c r="R358" s="36"/>
      <c r="S358" s="36"/>
      <c r="T358" s="37">
        <f>SUM(T352:T357)</f>
        <v>0</v>
      </c>
      <c r="U358" s="38"/>
      <c r="V358" s="38"/>
      <c r="W358" s="39"/>
      <c r="X358" s="39"/>
      <c r="Y358" s="149"/>
      <c r="Z358" s="40"/>
      <c r="AA358" s="6"/>
      <c r="AB358" s="41"/>
      <c r="AC358" s="42"/>
      <c r="AD358" s="57"/>
      <c r="AE358" s="42"/>
      <c r="AF358" s="42"/>
      <c r="AG358" s="42"/>
      <c r="AH358" s="42"/>
      <c r="AI358" s="42"/>
      <c r="AJ358" s="42"/>
      <c r="AK358" s="42"/>
      <c r="AL358" s="42"/>
      <c r="AM358" s="42"/>
      <c r="AN358" s="42"/>
      <c r="AO358" s="43"/>
      <c r="AP358" s="28"/>
      <c r="AQ358" s="5"/>
    </row>
    <row r="359" spans="1:43" ht="14.45" customHeight="1">
      <c r="A359" s="200">
        <f>+A352+1</f>
        <v>10</v>
      </c>
      <c r="B359" s="114" t="s">
        <v>207</v>
      </c>
      <c r="C359" s="114"/>
      <c r="D359" s="221">
        <f>+Noviembre!M359</f>
        <v>0</v>
      </c>
      <c r="E359" s="191"/>
      <c r="F359" s="178"/>
      <c r="G359" s="178"/>
      <c r="H359" s="178"/>
      <c r="I359" s="178"/>
      <c r="J359" s="175">
        <f>+F359+G359</f>
        <v>0</v>
      </c>
      <c r="K359" s="168">
        <f>+AO359</f>
        <v>0</v>
      </c>
      <c r="L359" s="164">
        <f>+J359+K359</f>
        <v>0</v>
      </c>
      <c r="M359" s="157">
        <f>+(D359+E359)-L359+H359-I359</f>
        <v>0</v>
      </c>
      <c r="N359" s="18"/>
      <c r="O359" s="19"/>
      <c r="P359" s="19"/>
      <c r="Q359" s="20"/>
      <c r="R359" s="21" t="str">
        <f ca="1">IF(Q359=0," ",IFERROR(IF(DATEDIF(TODAY(),Q359,"M")&lt;=5,"ROJO",IF(DATEDIF(TODAY(),Q359,"M")&gt;=12,"VERDE",IF(AND(DATEDIF(TODAY(),Q359,"M")&gt;=6,DATEDIF(TODAY(),Q359,"M")&lt;=11),"AMARILLO"))),S359))</f>
        <v xml:space="preserve"> </v>
      </c>
      <c r="S359" s="21" t="str">
        <f>IF(Q359=0," ",IF(Q359&lt;=$N$5,"VENCIDO","NO VENCIDO"))</f>
        <v xml:space="preserve"> </v>
      </c>
      <c r="T359" s="22"/>
      <c r="U359" s="23"/>
      <c r="V359" s="23"/>
      <c r="W359" s="24"/>
      <c r="X359" s="24"/>
      <c r="Y359" s="147">
        <f>+AT359</f>
        <v>0</v>
      </c>
      <c r="Z359" s="25"/>
      <c r="AA359" s="6"/>
      <c r="AB359" s="130"/>
      <c r="AC359" s="130"/>
      <c r="AD359" s="140">
        <f>+AB359+AC359</f>
        <v>0</v>
      </c>
      <c r="AE359" s="130"/>
      <c r="AF359" s="130"/>
      <c r="AG359" s="130"/>
      <c r="AH359" s="130"/>
      <c r="AI359" s="130"/>
      <c r="AJ359" s="130"/>
      <c r="AK359" s="130"/>
      <c r="AL359" s="130"/>
      <c r="AM359" s="130"/>
      <c r="AN359" s="130"/>
      <c r="AO359" s="123">
        <f>SUM(AD359:AN364)</f>
        <v>0</v>
      </c>
      <c r="AP359" s="28"/>
      <c r="AQ359" s="5"/>
    </row>
    <row r="360" spans="1:43" ht="14.45" customHeight="1">
      <c r="A360" s="200"/>
      <c r="B360" s="114"/>
      <c r="C360" s="114"/>
      <c r="D360" s="222"/>
      <c r="E360" s="192"/>
      <c r="F360" s="179"/>
      <c r="G360" s="179"/>
      <c r="H360" s="179"/>
      <c r="I360" s="179"/>
      <c r="J360" s="176"/>
      <c r="K360" s="169"/>
      <c r="L360" s="165"/>
      <c r="M360" s="158"/>
      <c r="N360" s="18"/>
      <c r="O360" s="19"/>
      <c r="P360" s="19"/>
      <c r="Q360" s="20"/>
      <c r="R360" s="21" t="str">
        <f ca="1">IF(Q360=0," ",IFERROR(IF(DATEDIF(TODAY(),Q360,"M")&lt;=5,"ROJO",IF(DATEDIF(TODAY(),Q360,"M")&gt;=12,"VERDE",IF(AND(DATEDIF(TODAY(),Q360,"M")&gt;=6,DATEDIF(TODAY(),Q360,"M")&lt;=11),"AMARILLO"))),S360))</f>
        <v xml:space="preserve"> </v>
      </c>
      <c r="S360" s="29" t="str">
        <f>IF(Q360=0," ",IF(Q360&lt;=$N$5,"VENCIDO","NO VENCIDO"))</f>
        <v xml:space="preserve"> </v>
      </c>
      <c r="T360" s="22"/>
      <c r="U360" s="23"/>
      <c r="V360" s="23"/>
      <c r="W360" s="24"/>
      <c r="X360" s="24"/>
      <c r="Y360" s="148"/>
      <c r="Z360" s="25"/>
      <c r="AA360" s="6"/>
      <c r="AB360" s="131"/>
      <c r="AC360" s="131"/>
      <c r="AD360" s="141"/>
      <c r="AE360" s="131"/>
      <c r="AF360" s="131"/>
      <c r="AG360" s="131"/>
      <c r="AH360" s="131"/>
      <c r="AI360" s="131"/>
      <c r="AJ360" s="131"/>
      <c r="AK360" s="131"/>
      <c r="AL360" s="131"/>
      <c r="AM360" s="131"/>
      <c r="AN360" s="131"/>
      <c r="AO360" s="124"/>
      <c r="AP360" s="28"/>
      <c r="AQ360" s="5"/>
    </row>
    <row r="361" spans="1:43" ht="14.45" customHeight="1">
      <c r="A361" s="200"/>
      <c r="B361" s="114"/>
      <c r="C361" s="114"/>
      <c r="D361" s="222"/>
      <c r="E361" s="192"/>
      <c r="F361" s="179"/>
      <c r="G361" s="179"/>
      <c r="H361" s="179"/>
      <c r="I361" s="179"/>
      <c r="J361" s="176"/>
      <c r="K361" s="169"/>
      <c r="L361" s="165"/>
      <c r="M361" s="158"/>
      <c r="N361" s="18"/>
      <c r="O361" s="19"/>
      <c r="P361" s="19"/>
      <c r="Q361" s="20"/>
      <c r="R361" s="44"/>
      <c r="S361" s="45"/>
      <c r="T361" s="22"/>
      <c r="U361" s="23"/>
      <c r="V361" s="23"/>
      <c r="W361" s="24"/>
      <c r="X361" s="24"/>
      <c r="Y361" s="148"/>
      <c r="Z361" s="25"/>
      <c r="AA361" s="6"/>
      <c r="AB361" s="131"/>
      <c r="AC361" s="131"/>
      <c r="AD361" s="141"/>
      <c r="AE361" s="131"/>
      <c r="AF361" s="131"/>
      <c r="AG361" s="131"/>
      <c r="AH361" s="131"/>
      <c r="AI361" s="131"/>
      <c r="AJ361" s="131"/>
      <c r="AK361" s="131"/>
      <c r="AL361" s="131"/>
      <c r="AM361" s="131"/>
      <c r="AN361" s="131"/>
      <c r="AO361" s="124"/>
      <c r="AP361" s="28"/>
      <c r="AQ361" s="5"/>
    </row>
    <row r="362" spans="1:43" ht="14.45" customHeight="1">
      <c r="A362" s="200"/>
      <c r="B362" s="114"/>
      <c r="C362" s="114"/>
      <c r="D362" s="222"/>
      <c r="E362" s="192"/>
      <c r="F362" s="179"/>
      <c r="G362" s="179"/>
      <c r="H362" s="179"/>
      <c r="I362" s="179"/>
      <c r="J362" s="176"/>
      <c r="K362" s="169"/>
      <c r="L362" s="165"/>
      <c r="M362" s="158"/>
      <c r="N362" s="18"/>
      <c r="O362" s="19"/>
      <c r="P362" s="19"/>
      <c r="Q362" s="20"/>
      <c r="R362" s="21" t="str">
        <f ca="1">IF(Q362=0," ",IFERROR(IF(DATEDIF(TODAY(),Q362,"M")&lt;=5,"ROJO",IF(DATEDIF(TODAY(),Q362,"M")&gt;=12,"VERDE",IF(AND(DATEDIF(TODAY(),Q362,"M")&gt;=6,DATEDIF(TODAY(),Q362,"M")&lt;=11),"AMARILLO"))),S362))</f>
        <v xml:space="preserve"> </v>
      </c>
      <c r="S362" s="29" t="str">
        <f>IF(Q362=0," ",IF(Q362&lt;=$N$5,"VENCIDO","NO VENCIDO"))</f>
        <v xml:space="preserve"> </v>
      </c>
      <c r="T362" s="22"/>
      <c r="U362" s="23"/>
      <c r="V362" s="23"/>
      <c r="W362" s="24"/>
      <c r="X362" s="24"/>
      <c r="Y362" s="148"/>
      <c r="Z362" s="25"/>
      <c r="AA362" s="6"/>
      <c r="AB362" s="131"/>
      <c r="AC362" s="131"/>
      <c r="AD362" s="141"/>
      <c r="AE362" s="131"/>
      <c r="AF362" s="131"/>
      <c r="AG362" s="131"/>
      <c r="AH362" s="131"/>
      <c r="AI362" s="131"/>
      <c r="AJ362" s="131"/>
      <c r="AK362" s="131"/>
      <c r="AL362" s="131"/>
      <c r="AM362" s="131"/>
      <c r="AN362" s="131"/>
      <c r="AO362" s="124"/>
      <c r="AP362" s="28"/>
      <c r="AQ362" s="5"/>
    </row>
    <row r="363" spans="1:43" ht="14.45" customHeight="1">
      <c r="A363" s="200"/>
      <c r="B363" s="114"/>
      <c r="C363" s="114"/>
      <c r="D363" s="222"/>
      <c r="E363" s="192"/>
      <c r="F363" s="179"/>
      <c r="G363" s="179"/>
      <c r="H363" s="179"/>
      <c r="I363" s="179"/>
      <c r="J363" s="176"/>
      <c r="K363" s="169"/>
      <c r="L363" s="165"/>
      <c r="M363" s="158"/>
      <c r="N363" s="18"/>
      <c r="O363" s="19"/>
      <c r="P363" s="19"/>
      <c r="Q363" s="20"/>
      <c r="R363" s="21" t="str">
        <f ca="1">IF(Q363=0," ",IFERROR(IF(DATEDIF(TODAY(),Q363,"M")&lt;=5,"ROJO",IF(DATEDIF(TODAY(),Q363,"M")&gt;=12,"VERDE",IF(AND(DATEDIF(TODAY(),Q363,"M")&gt;=6,DATEDIF(TODAY(),Q363,"M")&lt;=11),"AMARILLO"))),S363))</f>
        <v xml:space="preserve"> </v>
      </c>
      <c r="S363" s="29" t="str">
        <f>IF(Q363=0," ",IF(Q363&lt;=$N$5,"VENCIDO","NO VENCIDO"))</f>
        <v xml:space="preserve"> </v>
      </c>
      <c r="T363" s="22"/>
      <c r="U363" s="23"/>
      <c r="V363" s="23"/>
      <c r="W363" s="24"/>
      <c r="X363" s="24"/>
      <c r="Y363" s="148"/>
      <c r="Z363" s="25"/>
      <c r="AA363" s="6"/>
      <c r="AB363" s="131"/>
      <c r="AC363" s="131"/>
      <c r="AD363" s="141"/>
      <c r="AE363" s="131"/>
      <c r="AF363" s="131"/>
      <c r="AG363" s="131"/>
      <c r="AH363" s="131"/>
      <c r="AI363" s="131"/>
      <c r="AJ363" s="131"/>
      <c r="AK363" s="131"/>
      <c r="AL363" s="131"/>
      <c r="AM363" s="131"/>
      <c r="AN363" s="131"/>
      <c r="AO363" s="124"/>
      <c r="AP363" s="28"/>
      <c r="AQ363" s="5"/>
    </row>
    <row r="364" spans="1:43" ht="14.45" customHeight="1">
      <c r="A364" s="200"/>
      <c r="B364" s="114"/>
      <c r="C364" s="114"/>
      <c r="D364" s="222"/>
      <c r="E364" s="192"/>
      <c r="F364" s="179"/>
      <c r="G364" s="179"/>
      <c r="H364" s="179"/>
      <c r="I364" s="179"/>
      <c r="J364" s="176"/>
      <c r="K364" s="169"/>
      <c r="L364" s="165"/>
      <c r="M364" s="159"/>
      <c r="N364" s="18"/>
      <c r="O364" s="19"/>
      <c r="P364" s="19"/>
      <c r="Q364" s="20"/>
      <c r="R364" s="21" t="str">
        <f ca="1">IF(Q364=0," ",IFERROR(IF(DATEDIF(TODAY(),Q364,"M")&lt;=5,"ROJO",IF(DATEDIF(TODAY(),Q364,"M")&gt;=12,"VERDE",IF(AND(DATEDIF(TODAY(),Q364,"M")&gt;=6,DATEDIF(TODAY(),Q364,"M")&lt;=11),"AMARILLO"))),S364))</f>
        <v xml:space="preserve"> </v>
      </c>
      <c r="S364" s="29" t="str">
        <f>IF(Q364=0," ",IF(Q364&lt;=$N$5,"VENCIDO","NO VENCIDO"))</f>
        <v xml:space="preserve"> </v>
      </c>
      <c r="T364" s="22"/>
      <c r="U364" s="23"/>
      <c r="V364" s="23"/>
      <c r="W364" s="24"/>
      <c r="X364" s="24"/>
      <c r="Y364" s="148"/>
      <c r="Z364" s="25"/>
      <c r="AA364" s="6"/>
      <c r="AB364" s="132"/>
      <c r="AC364" s="132"/>
      <c r="AD364" s="142"/>
      <c r="AE364" s="132"/>
      <c r="AF364" s="132"/>
      <c r="AG364" s="132"/>
      <c r="AH364" s="132"/>
      <c r="AI364" s="132"/>
      <c r="AJ364" s="132"/>
      <c r="AK364" s="132"/>
      <c r="AL364" s="132"/>
      <c r="AM364" s="132"/>
      <c r="AN364" s="132"/>
      <c r="AO364" s="125"/>
      <c r="AP364" s="28"/>
      <c r="AQ364" s="5"/>
    </row>
    <row r="365" spans="1:43" ht="16.5">
      <c r="A365" s="200"/>
      <c r="B365" s="114"/>
      <c r="C365" s="114"/>
      <c r="D365" s="223"/>
      <c r="E365" s="193"/>
      <c r="F365" s="180"/>
      <c r="G365" s="180"/>
      <c r="H365" s="180"/>
      <c r="I365" s="180"/>
      <c r="J365" s="177"/>
      <c r="K365" s="170"/>
      <c r="L365" s="166"/>
      <c r="M365" s="32" t="b">
        <f>M359=N365</f>
        <v>1</v>
      </c>
      <c r="N365" s="33">
        <f>SUM(N359:N364)</f>
        <v>0</v>
      </c>
      <c r="O365" s="34" t="s">
        <v>113</v>
      </c>
      <c r="P365" s="35"/>
      <c r="Q365" s="36"/>
      <c r="R365" s="36"/>
      <c r="S365" s="36"/>
      <c r="T365" s="37">
        <f>SUM(T359:T364)</f>
        <v>0</v>
      </c>
      <c r="U365" s="38"/>
      <c r="V365" s="38"/>
      <c r="W365" s="39"/>
      <c r="X365" s="39"/>
      <c r="Y365" s="149"/>
      <c r="Z365" s="40"/>
      <c r="AA365" s="6"/>
      <c r="AB365" s="41"/>
      <c r="AC365" s="42"/>
      <c r="AD365" s="57"/>
      <c r="AE365" s="42"/>
      <c r="AF365" s="42"/>
      <c r="AG365" s="42"/>
      <c r="AH365" s="42"/>
      <c r="AI365" s="42"/>
      <c r="AJ365" s="42"/>
      <c r="AK365" s="42"/>
      <c r="AL365" s="42"/>
      <c r="AM365" s="42"/>
      <c r="AN365" s="42"/>
      <c r="AO365" s="43"/>
      <c r="AP365" s="28"/>
      <c r="AQ365" s="5"/>
    </row>
    <row r="366" spans="1:43" ht="14.45" customHeight="1">
      <c r="A366" s="49">
        <f>+A359+1</f>
        <v>11</v>
      </c>
      <c r="B366" s="204" t="s">
        <v>208</v>
      </c>
      <c r="C366" s="204"/>
      <c r="D366" s="58">
        <f>+Noviembre!M366</f>
        <v>226</v>
      </c>
      <c r="E366" s="59"/>
      <c r="F366" s="60"/>
      <c r="G366" s="60"/>
      <c r="H366" s="30"/>
      <c r="I366" s="30"/>
      <c r="J366" s="31">
        <f t="shared" ref="J366:J372" si="3">+F366+G366</f>
        <v>0</v>
      </c>
      <c r="K366" s="61">
        <f t="shared" ref="K366:K372" si="4">+AO366</f>
        <v>0</v>
      </c>
      <c r="L366" s="62">
        <f t="shared" ref="L366:L372" si="5">+J366+K366</f>
        <v>0</v>
      </c>
      <c r="M366" s="63">
        <f t="shared" ref="M366:M372" si="6">+(D366+E366)-(L366)+H366-I366</f>
        <v>226</v>
      </c>
      <c r="N366" s="18"/>
      <c r="O366" s="19"/>
      <c r="P366" s="19"/>
      <c r="Q366" s="20"/>
      <c r="R366" s="21" t="str">
        <f t="shared" ref="R366:R372" ca="1" si="7">IF(Q366=0," ",IFERROR(IF(DATEDIF(TODAY(),Q366,"M")&lt;=5,"ROJO",IF(DATEDIF(TODAY(),Q366,"M")&gt;=12,"VERDE",IF(AND(DATEDIF(TODAY(),Q366,"M")&gt;=6,DATEDIF(TODAY(),Q366,"M")&lt;=11),"AMARILLO"))),S366))</f>
        <v xml:space="preserve"> </v>
      </c>
      <c r="S366" s="29" t="str">
        <f t="shared" ref="S366:S372" si="8">IF(Q366=0," ",IF(Q366&lt;=$N$5,"VENCIDO","NO VENCIDO"))</f>
        <v xml:space="preserve"> </v>
      </c>
      <c r="T366" s="22"/>
      <c r="U366" s="23"/>
      <c r="V366" s="23"/>
      <c r="W366" s="24"/>
      <c r="X366" s="24"/>
      <c r="Y366" s="64"/>
      <c r="Z366" s="65"/>
      <c r="AA366" s="6"/>
      <c r="AB366" s="26"/>
      <c r="AC366" s="26"/>
      <c r="AD366" s="27">
        <f t="shared" ref="AD366:AD372" si="9">+AB366+AC366</f>
        <v>0</v>
      </c>
      <c r="AE366" s="26"/>
      <c r="AF366" s="26"/>
      <c r="AG366" s="26"/>
      <c r="AH366" s="26"/>
      <c r="AI366" s="26"/>
      <c r="AJ366" s="26"/>
      <c r="AK366" s="26"/>
      <c r="AL366" s="26"/>
      <c r="AM366" s="26"/>
      <c r="AN366" s="26"/>
      <c r="AO366" s="66">
        <f>SUM(AD366:AN366)</f>
        <v>0</v>
      </c>
      <c r="AP366" s="28"/>
      <c r="AQ366" s="5"/>
    </row>
    <row r="367" spans="1:43" ht="14.45" customHeight="1">
      <c r="A367" s="49">
        <f t="shared" ref="A367:A372" si="10">A366+1</f>
        <v>12</v>
      </c>
      <c r="B367" s="204" t="s">
        <v>209</v>
      </c>
      <c r="C367" s="204"/>
      <c r="D367" s="58">
        <f>+Noviembre!M367</f>
        <v>557</v>
      </c>
      <c r="E367" s="59"/>
      <c r="F367" s="60"/>
      <c r="G367" s="60"/>
      <c r="H367" s="30"/>
      <c r="I367" s="30"/>
      <c r="J367" s="31">
        <f t="shared" si="3"/>
        <v>0</v>
      </c>
      <c r="K367" s="61">
        <f t="shared" si="4"/>
        <v>0</v>
      </c>
      <c r="L367" s="62">
        <f t="shared" si="5"/>
        <v>0</v>
      </c>
      <c r="M367" s="63">
        <f t="shared" si="6"/>
        <v>557</v>
      </c>
      <c r="N367" s="18"/>
      <c r="O367" s="19"/>
      <c r="P367" s="19"/>
      <c r="Q367" s="20"/>
      <c r="R367" s="21" t="str">
        <f t="shared" ca="1" si="7"/>
        <v xml:space="preserve"> </v>
      </c>
      <c r="S367" s="29" t="str">
        <f t="shared" si="8"/>
        <v xml:space="preserve"> </v>
      </c>
      <c r="T367" s="22"/>
      <c r="U367" s="23"/>
      <c r="V367" s="23"/>
      <c r="W367" s="24"/>
      <c r="X367" s="24"/>
      <c r="Y367" s="67"/>
      <c r="Z367" s="65"/>
      <c r="AA367" s="6"/>
      <c r="AB367" s="26"/>
      <c r="AC367" s="26"/>
      <c r="AD367" s="27">
        <f t="shared" si="9"/>
        <v>0</v>
      </c>
      <c r="AE367" s="26"/>
      <c r="AF367" s="26"/>
      <c r="AG367" s="26"/>
      <c r="AH367" s="26"/>
      <c r="AI367" s="26"/>
      <c r="AJ367" s="26"/>
      <c r="AK367" s="26"/>
      <c r="AL367" s="26"/>
      <c r="AM367" s="26"/>
      <c r="AN367" s="26"/>
      <c r="AO367" s="66">
        <f t="shared" ref="AO367:AO372" si="11">SUM(AD367:AN367)</f>
        <v>0</v>
      </c>
      <c r="AP367" s="28"/>
      <c r="AQ367" s="5"/>
    </row>
    <row r="368" spans="1:43" ht="14.45" customHeight="1">
      <c r="A368" s="49">
        <f t="shared" si="10"/>
        <v>13</v>
      </c>
      <c r="B368" s="204" t="s">
        <v>210</v>
      </c>
      <c r="C368" s="204"/>
      <c r="D368" s="58">
        <f>+Noviembre!M368</f>
        <v>0</v>
      </c>
      <c r="E368" s="59"/>
      <c r="F368" s="60"/>
      <c r="G368" s="60"/>
      <c r="H368" s="30"/>
      <c r="I368" s="30"/>
      <c r="J368" s="31">
        <f t="shared" si="3"/>
        <v>0</v>
      </c>
      <c r="K368" s="61">
        <f t="shared" si="4"/>
        <v>0</v>
      </c>
      <c r="L368" s="62">
        <f t="shared" si="5"/>
        <v>0</v>
      </c>
      <c r="M368" s="63">
        <f t="shared" si="6"/>
        <v>0</v>
      </c>
      <c r="N368" s="18"/>
      <c r="O368" s="19"/>
      <c r="P368" s="19"/>
      <c r="Q368" s="20"/>
      <c r="R368" s="21" t="str">
        <f t="shared" ca="1" si="7"/>
        <v xml:space="preserve"> </v>
      </c>
      <c r="S368" s="29" t="str">
        <f t="shared" si="8"/>
        <v xml:space="preserve"> </v>
      </c>
      <c r="T368" s="22"/>
      <c r="U368" s="23"/>
      <c r="V368" s="23"/>
      <c r="W368" s="24"/>
      <c r="X368" s="24"/>
      <c r="Y368" s="67"/>
      <c r="Z368" s="65"/>
      <c r="AA368" s="6"/>
      <c r="AB368" s="26"/>
      <c r="AC368" s="26"/>
      <c r="AD368" s="27">
        <f t="shared" si="9"/>
        <v>0</v>
      </c>
      <c r="AE368" s="26"/>
      <c r="AF368" s="26"/>
      <c r="AG368" s="26"/>
      <c r="AH368" s="26"/>
      <c r="AI368" s="26"/>
      <c r="AJ368" s="26"/>
      <c r="AK368" s="26"/>
      <c r="AL368" s="26"/>
      <c r="AM368" s="26"/>
      <c r="AN368" s="26"/>
      <c r="AO368" s="66">
        <f t="shared" si="11"/>
        <v>0</v>
      </c>
      <c r="AP368" s="28"/>
      <c r="AQ368" s="5"/>
    </row>
    <row r="369" spans="1:43" ht="14.45" customHeight="1">
      <c r="A369" s="49">
        <f t="shared" si="10"/>
        <v>14</v>
      </c>
      <c r="B369" s="204" t="s">
        <v>211</v>
      </c>
      <c r="C369" s="204"/>
      <c r="D369" s="58">
        <f>+Noviembre!M369</f>
        <v>36</v>
      </c>
      <c r="E369" s="59"/>
      <c r="F369" s="60"/>
      <c r="G369" s="60"/>
      <c r="H369" s="30"/>
      <c r="I369" s="30"/>
      <c r="J369" s="31">
        <f t="shared" si="3"/>
        <v>0</v>
      </c>
      <c r="K369" s="61">
        <f t="shared" si="4"/>
        <v>0</v>
      </c>
      <c r="L369" s="62">
        <f t="shared" si="5"/>
        <v>0</v>
      </c>
      <c r="M369" s="63">
        <f t="shared" si="6"/>
        <v>36</v>
      </c>
      <c r="N369" s="18"/>
      <c r="O369" s="19"/>
      <c r="P369" s="19"/>
      <c r="Q369" s="20"/>
      <c r="R369" s="21" t="str">
        <f t="shared" ca="1" si="7"/>
        <v xml:space="preserve"> </v>
      </c>
      <c r="S369" s="29" t="str">
        <f t="shared" si="8"/>
        <v xml:space="preserve"> </v>
      </c>
      <c r="T369" s="22"/>
      <c r="U369" s="23"/>
      <c r="V369" s="23"/>
      <c r="W369" s="24"/>
      <c r="X369" s="24"/>
      <c r="Y369" s="67"/>
      <c r="Z369" s="65"/>
      <c r="AA369" s="6"/>
      <c r="AB369" s="26"/>
      <c r="AC369" s="26"/>
      <c r="AD369" s="27">
        <f t="shared" si="9"/>
        <v>0</v>
      </c>
      <c r="AE369" s="26"/>
      <c r="AF369" s="26"/>
      <c r="AG369" s="26"/>
      <c r="AH369" s="26"/>
      <c r="AI369" s="26"/>
      <c r="AJ369" s="26"/>
      <c r="AK369" s="26"/>
      <c r="AL369" s="26"/>
      <c r="AM369" s="26"/>
      <c r="AN369" s="26"/>
      <c r="AO369" s="66">
        <f t="shared" si="11"/>
        <v>0</v>
      </c>
      <c r="AP369" s="28"/>
      <c r="AQ369" s="5"/>
    </row>
    <row r="370" spans="1:43" ht="14.45" customHeight="1">
      <c r="A370" s="49">
        <f t="shared" si="10"/>
        <v>15</v>
      </c>
      <c r="B370" s="204" t="s">
        <v>212</v>
      </c>
      <c r="C370" s="204"/>
      <c r="D370" s="58">
        <f>+Noviembre!M370</f>
        <v>0</v>
      </c>
      <c r="E370" s="59"/>
      <c r="F370" s="60"/>
      <c r="G370" s="60"/>
      <c r="H370" s="30"/>
      <c r="I370" s="30"/>
      <c r="J370" s="31">
        <f t="shared" si="3"/>
        <v>0</v>
      </c>
      <c r="K370" s="61">
        <f t="shared" si="4"/>
        <v>0</v>
      </c>
      <c r="L370" s="62">
        <f t="shared" si="5"/>
        <v>0</v>
      </c>
      <c r="M370" s="63">
        <f t="shared" si="6"/>
        <v>0</v>
      </c>
      <c r="N370" s="18"/>
      <c r="O370" s="19"/>
      <c r="P370" s="19"/>
      <c r="Q370" s="20"/>
      <c r="R370" s="21" t="str">
        <f t="shared" ca="1" si="7"/>
        <v xml:space="preserve"> </v>
      </c>
      <c r="S370" s="29" t="str">
        <f t="shared" si="8"/>
        <v xml:space="preserve"> </v>
      </c>
      <c r="T370" s="22"/>
      <c r="U370" s="23"/>
      <c r="V370" s="23"/>
      <c r="W370" s="24"/>
      <c r="X370" s="24"/>
      <c r="Y370" s="67"/>
      <c r="Z370" s="65"/>
      <c r="AA370" s="6"/>
      <c r="AB370" s="26"/>
      <c r="AC370" s="26"/>
      <c r="AD370" s="27">
        <f t="shared" si="9"/>
        <v>0</v>
      </c>
      <c r="AE370" s="26"/>
      <c r="AF370" s="26"/>
      <c r="AG370" s="26"/>
      <c r="AH370" s="26"/>
      <c r="AI370" s="26"/>
      <c r="AJ370" s="26"/>
      <c r="AK370" s="26"/>
      <c r="AL370" s="26"/>
      <c r="AM370" s="26"/>
      <c r="AN370" s="26"/>
      <c r="AO370" s="66">
        <f t="shared" si="11"/>
        <v>0</v>
      </c>
      <c r="AP370" s="28"/>
      <c r="AQ370" s="5"/>
    </row>
    <row r="371" spans="1:43" ht="16.5">
      <c r="A371" s="49">
        <f t="shared" si="10"/>
        <v>16</v>
      </c>
      <c r="B371" s="204" t="s">
        <v>213</v>
      </c>
      <c r="C371" s="204"/>
      <c r="D371" s="58">
        <f>+Noviembre!M371</f>
        <v>0</v>
      </c>
      <c r="E371" s="59"/>
      <c r="F371" s="60"/>
      <c r="G371" s="60"/>
      <c r="H371" s="30"/>
      <c r="I371" s="30"/>
      <c r="J371" s="31">
        <f t="shared" si="3"/>
        <v>0</v>
      </c>
      <c r="K371" s="61">
        <f t="shared" si="4"/>
        <v>0</v>
      </c>
      <c r="L371" s="62">
        <f t="shared" si="5"/>
        <v>0</v>
      </c>
      <c r="M371" s="63">
        <f t="shared" si="6"/>
        <v>0</v>
      </c>
      <c r="N371" s="18"/>
      <c r="O371" s="19"/>
      <c r="P371" s="19"/>
      <c r="Q371" s="20"/>
      <c r="R371" s="21" t="str">
        <f t="shared" ca="1" si="7"/>
        <v xml:space="preserve"> </v>
      </c>
      <c r="S371" s="29" t="str">
        <f t="shared" si="8"/>
        <v xml:space="preserve"> </v>
      </c>
      <c r="T371" s="22"/>
      <c r="U371" s="23"/>
      <c r="V371" s="23"/>
      <c r="W371" s="24"/>
      <c r="X371" s="24"/>
      <c r="Y371" s="67"/>
      <c r="Z371" s="65"/>
      <c r="AA371" s="6"/>
      <c r="AB371" s="26"/>
      <c r="AC371" s="26"/>
      <c r="AD371" s="27">
        <f t="shared" si="9"/>
        <v>0</v>
      </c>
      <c r="AE371" s="26"/>
      <c r="AF371" s="26"/>
      <c r="AG371" s="26"/>
      <c r="AH371" s="26"/>
      <c r="AI371" s="26"/>
      <c r="AJ371" s="26"/>
      <c r="AK371" s="26"/>
      <c r="AL371" s="26"/>
      <c r="AM371" s="26"/>
      <c r="AN371" s="26"/>
      <c r="AO371" s="66">
        <f t="shared" si="11"/>
        <v>0</v>
      </c>
      <c r="AP371" s="28"/>
      <c r="AQ371" s="5"/>
    </row>
    <row r="372" spans="1:43" ht="16.5">
      <c r="A372" s="49">
        <f t="shared" si="10"/>
        <v>17</v>
      </c>
      <c r="B372" s="204" t="s">
        <v>214</v>
      </c>
      <c r="C372" s="204"/>
      <c r="D372" s="58">
        <f>+Noviembre!M372</f>
        <v>0</v>
      </c>
      <c r="E372" s="59"/>
      <c r="F372" s="60"/>
      <c r="G372" s="60"/>
      <c r="H372" s="30"/>
      <c r="I372" s="30"/>
      <c r="J372" s="31">
        <f t="shared" si="3"/>
        <v>0</v>
      </c>
      <c r="K372" s="61">
        <f t="shared" si="4"/>
        <v>0</v>
      </c>
      <c r="L372" s="62">
        <f t="shared" si="5"/>
        <v>0</v>
      </c>
      <c r="M372" s="63">
        <f t="shared" si="6"/>
        <v>0</v>
      </c>
      <c r="N372" s="18"/>
      <c r="O372" s="19"/>
      <c r="P372" s="19"/>
      <c r="Q372" s="20"/>
      <c r="R372" s="21" t="str">
        <f t="shared" ca="1" si="7"/>
        <v xml:space="preserve"> </v>
      </c>
      <c r="S372" s="29" t="str">
        <f t="shared" si="8"/>
        <v xml:space="preserve"> </v>
      </c>
      <c r="T372" s="22"/>
      <c r="U372" s="23"/>
      <c r="V372" s="23"/>
      <c r="W372" s="24"/>
      <c r="X372" s="24"/>
      <c r="Y372" s="67"/>
      <c r="Z372" s="65"/>
      <c r="AA372" s="6"/>
      <c r="AB372" s="26"/>
      <c r="AC372" s="26"/>
      <c r="AD372" s="27">
        <f t="shared" si="9"/>
        <v>0</v>
      </c>
      <c r="AE372" s="26"/>
      <c r="AF372" s="26"/>
      <c r="AG372" s="26"/>
      <c r="AH372" s="26"/>
      <c r="AI372" s="26"/>
      <c r="AJ372" s="26"/>
      <c r="AK372" s="26"/>
      <c r="AL372" s="26"/>
      <c r="AM372" s="26"/>
      <c r="AN372" s="26"/>
      <c r="AO372" s="66">
        <f t="shared" si="11"/>
        <v>0</v>
      </c>
      <c r="AP372" s="28"/>
      <c r="AQ372" s="5"/>
    </row>
    <row r="373" spans="1:43" ht="16.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row>
    <row r="374" spans="1:43" ht="14.45" customHeight="1">
      <c r="A374" s="160" t="s">
        <v>48</v>
      </c>
      <c r="B374" s="129" t="s">
        <v>215</v>
      </c>
      <c r="C374" s="129"/>
      <c r="D374" s="197" t="s">
        <v>79</v>
      </c>
      <c r="E374" s="160" t="s">
        <v>216</v>
      </c>
      <c r="F374" s="205" t="s">
        <v>217</v>
      </c>
      <c r="G374" s="205"/>
      <c r="H374" s="68"/>
      <c r="I374" s="68"/>
      <c r="J374" s="206" t="s">
        <v>218</v>
      </c>
      <c r="K374" s="206"/>
      <c r="L374" s="206"/>
      <c r="M374" s="160" t="s">
        <v>219</v>
      </c>
      <c r="N374" s="160" t="s">
        <v>88</v>
      </c>
      <c r="O374" s="160" t="s">
        <v>89</v>
      </c>
      <c r="P374" s="160" t="s">
        <v>90</v>
      </c>
      <c r="Q374" s="160" t="s">
        <v>91</v>
      </c>
      <c r="R374" s="154" t="s">
        <v>92</v>
      </c>
      <c r="S374" s="154" t="s">
        <v>93</v>
      </c>
      <c r="T374" s="153" t="s">
        <v>94</v>
      </c>
      <c r="U374" s="153" t="s">
        <v>90</v>
      </c>
      <c r="V374" s="153" t="s">
        <v>95</v>
      </c>
      <c r="W374" s="153" t="s">
        <v>96</v>
      </c>
      <c r="X374" s="153" t="s">
        <v>96</v>
      </c>
      <c r="Y374" s="150" t="s">
        <v>220</v>
      </c>
      <c r="Z374" s="153" t="s">
        <v>99</v>
      </c>
      <c r="AA374" s="6"/>
      <c r="AB374" s="207" t="s">
        <v>221</v>
      </c>
      <c r="AC374" s="207"/>
      <c r="AD374" s="207"/>
      <c r="AE374" s="207"/>
      <c r="AF374" s="207"/>
      <c r="AG374" s="207"/>
      <c r="AH374" s="207"/>
      <c r="AI374" s="207"/>
      <c r="AJ374" s="207"/>
      <c r="AK374" s="207"/>
      <c r="AL374" s="207"/>
      <c r="AM374" s="207"/>
      <c r="AN374" s="207"/>
      <c r="AO374" s="207"/>
      <c r="AP374" s="207"/>
      <c r="AQ374" s="128" t="s">
        <v>101</v>
      </c>
    </row>
    <row r="375" spans="1:43" ht="16.5">
      <c r="A375" s="160"/>
      <c r="B375" s="129"/>
      <c r="C375" s="129"/>
      <c r="D375" s="198"/>
      <c r="E375" s="160"/>
      <c r="F375" s="187" t="s">
        <v>222</v>
      </c>
      <c r="G375" s="187" t="s">
        <v>223</v>
      </c>
      <c r="H375" s="69"/>
      <c r="I375" s="69"/>
      <c r="J375" s="171" t="s">
        <v>224</v>
      </c>
      <c r="K375" s="171" t="s">
        <v>225</v>
      </c>
      <c r="L375" s="167" t="s">
        <v>226</v>
      </c>
      <c r="M375" s="160"/>
      <c r="N375" s="160"/>
      <c r="O375" s="160"/>
      <c r="P375" s="160"/>
      <c r="Q375" s="160"/>
      <c r="R375" s="155"/>
      <c r="S375" s="155"/>
      <c r="T375" s="153"/>
      <c r="U375" s="153"/>
      <c r="V375" s="153"/>
      <c r="W375" s="153"/>
      <c r="X375" s="153"/>
      <c r="Y375" s="151"/>
      <c r="Z375" s="153"/>
      <c r="AA375" s="6"/>
      <c r="AB375" s="137">
        <v>1</v>
      </c>
      <c r="AC375" s="137"/>
      <c r="AD375" s="13">
        <v>2</v>
      </c>
      <c r="AE375" s="13">
        <v>3</v>
      </c>
      <c r="AF375" s="13">
        <v>4</v>
      </c>
      <c r="AG375" s="13">
        <v>5</v>
      </c>
      <c r="AH375" s="13">
        <v>6</v>
      </c>
      <c r="AI375" s="13">
        <v>7</v>
      </c>
      <c r="AJ375" s="13">
        <v>8</v>
      </c>
      <c r="AK375" s="13">
        <v>9</v>
      </c>
      <c r="AL375" s="13">
        <v>10</v>
      </c>
      <c r="AM375" s="13">
        <v>11</v>
      </c>
      <c r="AN375" s="13">
        <v>12</v>
      </c>
      <c r="AO375" s="13">
        <v>13</v>
      </c>
      <c r="AP375" s="13">
        <v>14</v>
      </c>
      <c r="AQ375" s="128"/>
    </row>
    <row r="376" spans="1:43" ht="16.5">
      <c r="A376" s="160"/>
      <c r="B376" s="129"/>
      <c r="C376" s="129"/>
      <c r="D376" s="198"/>
      <c r="E376" s="160"/>
      <c r="F376" s="187"/>
      <c r="G376" s="187"/>
      <c r="H376" s="69"/>
      <c r="I376" s="69"/>
      <c r="J376" s="171"/>
      <c r="K376" s="171"/>
      <c r="L376" s="167"/>
      <c r="M376" s="160"/>
      <c r="N376" s="160"/>
      <c r="O376" s="160"/>
      <c r="P376" s="160"/>
      <c r="Q376" s="160"/>
      <c r="R376" s="155"/>
      <c r="S376" s="155"/>
      <c r="T376" s="153"/>
      <c r="U376" s="153"/>
      <c r="V376" s="153"/>
      <c r="W376" s="153"/>
      <c r="X376" s="153"/>
      <c r="Y376" s="151"/>
      <c r="Z376" s="153"/>
      <c r="AA376" s="6"/>
      <c r="AB376" s="126" t="s">
        <v>49</v>
      </c>
      <c r="AC376" s="126"/>
      <c r="AD376" s="127" t="s">
        <v>51</v>
      </c>
      <c r="AE376" s="138" t="s">
        <v>53</v>
      </c>
      <c r="AF376" s="127" t="s">
        <v>55</v>
      </c>
      <c r="AG376" s="138" t="s">
        <v>57</v>
      </c>
      <c r="AH376" s="127" t="s">
        <v>59</v>
      </c>
      <c r="AI376" s="138" t="s">
        <v>61</v>
      </c>
      <c r="AJ376" s="127" t="s">
        <v>63</v>
      </c>
      <c r="AK376" s="138" t="s">
        <v>65</v>
      </c>
      <c r="AL376" s="127" t="s">
        <v>67</v>
      </c>
      <c r="AM376" s="126" t="s">
        <v>40</v>
      </c>
      <c r="AN376" s="127" t="s">
        <v>227</v>
      </c>
      <c r="AO376" s="126" t="s">
        <v>73</v>
      </c>
      <c r="AP376" s="127" t="s">
        <v>75</v>
      </c>
      <c r="AQ376" s="128"/>
    </row>
    <row r="377" spans="1:43" ht="16.5">
      <c r="A377" s="160"/>
      <c r="B377" s="129"/>
      <c r="C377" s="129"/>
      <c r="D377" s="199"/>
      <c r="E377" s="160"/>
      <c r="F377" s="187"/>
      <c r="G377" s="187"/>
      <c r="H377" s="69"/>
      <c r="I377" s="69"/>
      <c r="J377" s="171"/>
      <c r="K377" s="171"/>
      <c r="L377" s="167"/>
      <c r="M377" s="160"/>
      <c r="N377" s="160"/>
      <c r="O377" s="160"/>
      <c r="P377" s="160"/>
      <c r="Q377" s="160"/>
      <c r="R377" s="156"/>
      <c r="S377" s="156"/>
      <c r="T377" s="153"/>
      <c r="U377" s="153"/>
      <c r="V377" s="153"/>
      <c r="W377" s="153"/>
      <c r="X377" s="153"/>
      <c r="Y377" s="152"/>
      <c r="Z377" s="153"/>
      <c r="AA377" s="6"/>
      <c r="AB377" s="70" t="s">
        <v>107</v>
      </c>
      <c r="AC377" s="70" t="s">
        <v>108</v>
      </c>
      <c r="AD377" s="127"/>
      <c r="AE377" s="139"/>
      <c r="AF377" s="127"/>
      <c r="AG377" s="139"/>
      <c r="AH377" s="127"/>
      <c r="AI377" s="139"/>
      <c r="AJ377" s="127"/>
      <c r="AK377" s="139"/>
      <c r="AL377" s="127"/>
      <c r="AM377" s="126"/>
      <c r="AN377" s="127"/>
      <c r="AO377" s="126"/>
      <c r="AP377" s="127"/>
      <c r="AQ377" s="128"/>
    </row>
    <row r="378" spans="1:43" ht="16.5">
      <c r="A378" s="49">
        <v>1</v>
      </c>
      <c r="B378" s="208" t="s">
        <v>228</v>
      </c>
      <c r="C378" s="208"/>
      <c r="D378" s="71">
        <f>+Noviembre!M378</f>
        <v>0</v>
      </c>
      <c r="E378" s="59"/>
      <c r="F378" s="72"/>
      <c r="G378" s="72"/>
      <c r="H378" s="73"/>
      <c r="I378" s="73"/>
      <c r="J378" s="31">
        <f>SUM(F378,G378)</f>
        <v>0</v>
      </c>
      <c r="K378" s="61">
        <f>+AQ378</f>
        <v>0</v>
      </c>
      <c r="L378" s="62">
        <f>+J378+K378</f>
        <v>0</v>
      </c>
      <c r="M378" s="63">
        <f>+(D378+E378)-(L378)+H378-I378</f>
        <v>0</v>
      </c>
      <c r="N378" s="74">
        <f>+AS378</f>
        <v>0</v>
      </c>
      <c r="O378" s="23"/>
      <c r="P378" s="23"/>
      <c r="Q378" s="23"/>
      <c r="R378" s="23"/>
      <c r="S378" s="24"/>
      <c r="T378" s="24"/>
      <c r="U378" s="75"/>
      <c r="V378" s="75"/>
      <c r="W378" s="75"/>
      <c r="X378" s="75"/>
      <c r="Y378" s="74">
        <f>+AS378</f>
        <v>0</v>
      </c>
      <c r="Z378" s="25"/>
      <c r="AA378" s="6"/>
      <c r="AB378" s="76"/>
      <c r="AC378" s="76"/>
      <c r="AD378" s="76"/>
      <c r="AE378" s="76"/>
      <c r="AF378" s="76"/>
      <c r="AG378" s="76"/>
      <c r="AH378" s="76"/>
      <c r="AI378" s="76"/>
      <c r="AJ378" s="76"/>
      <c r="AK378" s="76"/>
      <c r="AL378" s="76"/>
      <c r="AM378" s="76"/>
      <c r="AN378" s="76"/>
      <c r="AO378" s="76"/>
      <c r="AP378" s="76"/>
      <c r="AQ378" s="77">
        <f>SUM(AB378:AP378)</f>
        <v>0</v>
      </c>
    </row>
    <row r="379" spans="1:43" ht="16.5">
      <c r="A379" s="49">
        <f>A378+1</f>
        <v>2</v>
      </c>
      <c r="B379" s="208" t="s">
        <v>229</v>
      </c>
      <c r="C379" s="208"/>
      <c r="D379" s="71">
        <f>+Noviembre!M379</f>
        <v>0</v>
      </c>
      <c r="E379" s="59"/>
      <c r="F379" s="72"/>
      <c r="G379" s="72"/>
      <c r="H379" s="73"/>
      <c r="I379" s="73"/>
      <c r="J379" s="31">
        <f>SUM(F379,G379)</f>
        <v>0</v>
      </c>
      <c r="K379" s="61">
        <f>+AQ379</f>
        <v>0</v>
      </c>
      <c r="L379" s="62">
        <f>+J379+K379</f>
        <v>0</v>
      </c>
      <c r="M379" s="63">
        <f>+(D379+E379)-(L379)+H379-I379</f>
        <v>0</v>
      </c>
      <c r="N379" s="74">
        <f>+AS379</f>
        <v>0</v>
      </c>
      <c r="O379" s="23"/>
      <c r="P379" s="23"/>
      <c r="Q379" s="23"/>
      <c r="R379" s="23"/>
      <c r="S379" s="24"/>
      <c r="T379" s="24"/>
      <c r="U379" s="75"/>
      <c r="V379" s="75"/>
      <c r="W379" s="75"/>
      <c r="X379" s="75"/>
      <c r="Y379" s="74">
        <f>+AS379</f>
        <v>0</v>
      </c>
      <c r="Z379" s="25"/>
      <c r="AA379" s="6"/>
      <c r="AB379" s="76"/>
      <c r="AC379" s="76"/>
      <c r="AD379" s="76"/>
      <c r="AE379" s="76"/>
      <c r="AF379" s="76"/>
      <c r="AG379" s="76"/>
      <c r="AH379" s="76"/>
      <c r="AI379" s="76"/>
      <c r="AJ379" s="76"/>
      <c r="AK379" s="76"/>
      <c r="AL379" s="76"/>
      <c r="AM379" s="76"/>
      <c r="AN379" s="76"/>
      <c r="AO379" s="76"/>
      <c r="AP379" s="76"/>
      <c r="AQ379" s="77">
        <f>SUM(AB379:AP379)</f>
        <v>0</v>
      </c>
    </row>
    <row r="380" spans="1:43" ht="16.5">
      <c r="A380" s="49">
        <f>A379+1</f>
        <v>3</v>
      </c>
      <c r="B380" s="208" t="s">
        <v>230</v>
      </c>
      <c r="C380" s="208"/>
      <c r="D380" s="71">
        <f>+Noviembre!M380</f>
        <v>54</v>
      </c>
      <c r="E380" s="59"/>
      <c r="F380" s="72"/>
      <c r="G380" s="72"/>
      <c r="H380" s="73"/>
      <c r="I380" s="73"/>
      <c r="J380" s="31">
        <f>SUM(F380,G380)</f>
        <v>0</v>
      </c>
      <c r="K380" s="61">
        <f>+AQ380</f>
        <v>0</v>
      </c>
      <c r="L380" s="62">
        <f>+J380+K380</f>
        <v>0</v>
      </c>
      <c r="M380" s="63">
        <f>+(D380+E380)-(L380)+H380-I380</f>
        <v>54</v>
      </c>
      <c r="N380" s="74">
        <f>+AS380</f>
        <v>0</v>
      </c>
      <c r="O380" s="23"/>
      <c r="P380" s="23"/>
      <c r="Q380" s="23"/>
      <c r="R380" s="23"/>
      <c r="S380" s="24"/>
      <c r="T380" s="24"/>
      <c r="U380" s="75"/>
      <c r="V380" s="75"/>
      <c r="W380" s="75"/>
      <c r="X380" s="75"/>
      <c r="Y380" s="74">
        <f>+AS380</f>
        <v>0</v>
      </c>
      <c r="Z380" s="25"/>
      <c r="AA380" s="6"/>
      <c r="AB380" s="76"/>
      <c r="AC380" s="76"/>
      <c r="AD380" s="76"/>
      <c r="AE380" s="76"/>
      <c r="AF380" s="76"/>
      <c r="AG380" s="76"/>
      <c r="AH380" s="76"/>
      <c r="AI380" s="76"/>
      <c r="AJ380" s="76"/>
      <c r="AK380" s="76"/>
      <c r="AL380" s="76"/>
      <c r="AM380" s="76"/>
      <c r="AN380" s="76"/>
      <c r="AO380" s="76"/>
      <c r="AP380" s="76"/>
      <c r="AQ380" s="77">
        <f>SUM(AB380:AP380)</f>
        <v>0</v>
      </c>
    </row>
    <row r="381" spans="1:43" ht="16.5">
      <c r="A381" s="78"/>
      <c r="B381" s="79" t="s">
        <v>231</v>
      </c>
      <c r="C381" s="80"/>
      <c r="D381" s="5"/>
      <c r="E381" s="5"/>
      <c r="F381" s="5"/>
      <c r="G381" s="5"/>
      <c r="H381" s="5"/>
      <c r="I381" s="5"/>
      <c r="J381" s="5"/>
      <c r="K381" s="5"/>
      <c r="L381" s="6"/>
      <c r="M381" s="6"/>
      <c r="N381" s="6"/>
      <c r="O381" s="6"/>
      <c r="P381" s="6"/>
      <c r="Q381" s="6"/>
      <c r="R381" s="6"/>
      <c r="S381" s="6"/>
      <c r="T381" s="81"/>
      <c r="U381" s="81"/>
      <c r="V381" s="81"/>
      <c r="W381" s="81"/>
      <c r="X381" s="81"/>
      <c r="Y381" s="81"/>
      <c r="Z381" s="81"/>
      <c r="AA381" s="5"/>
      <c r="AB381" s="6"/>
      <c r="AC381" s="6"/>
      <c r="AD381" s="6"/>
      <c r="AE381" s="6"/>
      <c r="AF381" s="6"/>
      <c r="AG381" s="6"/>
      <c r="AH381" s="6"/>
      <c r="AI381" s="6"/>
      <c r="AJ381" s="6"/>
      <c r="AK381" s="6"/>
      <c r="AL381" s="6"/>
      <c r="AM381" s="6"/>
      <c r="AN381" s="7"/>
      <c r="AO381" s="7"/>
      <c r="AP381" s="6"/>
      <c r="AQ381" s="5"/>
    </row>
  </sheetData>
  <sheetProtection algorithmName="SHA-512" hashValue="aS3CGCkjLtvwFSaQS+r31P1IHPpkDTUvwJbq+iG8Je1sWh+Tm46PxorP8qZKwqb86QOyNmfU3OxLedijMnjinQ==" saltValue="LGPkn7bt1CKaDbQhQq76wA==" spinCount="100000" sheet="1" objects="1" scenarios="1"/>
  <protectedRanges>
    <protectedRange algorithmName="SHA-512" hashValue="zHOOI8C6TdaV6s6N2/27xESvwU0t5zAaLoItHRVoGpTXM9j+vyxsopMktU83nI5i57EgckgHvMhLqaFhlwmlrQ==" saltValue="lXnRqhBa+m7p3r+f6ZoJ4w==" spinCount="100000" sqref="K378:K380 K6:K221 K223:K294 K296:K372 Q222:Y222 Q295:Y295 M6:M10 M12:M16 M18:M22 M24:M28 M30:M34 M36:M40 M42:M46 M48:M52 M54:M58 M60:M64 M66:M70 M72:M76 M78:M82 M84:M88 M90:M94 M96:M100 M102:M106 M108:M112 M114:M118 M120:M124 M126:M130 M132:M136 M138:M142 M144:M148 M150:M154 M156:M160 M162:M166 M168:M172 M174:M178 M180:M184 M186:M190 M192:M196 M198:M202 M204:M208 M210:M214 M216:M220 M223:M227 M229:M233 M235:M239 M241:M245 M247:M251 M253:M257 M259:M263 M265:M269 M271:M275 M277:M281 M283:M287 M289:M293 M366:M372 M378:M380" name="Municipios_1_2"/>
    <protectedRange algorithmName="SHA-512" hashValue="azGcVdqYkhR86HIKn2rYPPRr5+mVW4IEq7uRHMk25sS6su9btp67csEbkWb5GQvriIX/bROpuDFXXVgLMPzhMQ==" saltValue="So3PWvzqU6WQxaYTU7AVAg==" spinCount="100000" sqref="M11 M17 M23 M29 M35 M41 M47 M53 M59 M65 M71 M77 M83 M101 M113 M119 M125 M131 M137 M143 M149 M89 M95 M107 M167 M173 M179 M185 M191 M197 M203 M209 M215 M221 M228 M234 M240 M246 M252 M258 M264 M270 M276 M282 M288 M294 M365 M161 M155" name="Acopio_1_2_2"/>
    <protectedRange algorithmName="SHA-512" hashValue="8byoQttQWGP5qbcxqBkq+H+/zRRYljqgH/rENkvAtcx2vfR2IwlTET4l4/66wUB+2T3pLT28iauSquQPOk8bNw==" saltValue="lZksW1D6kU5eg3qR/gQlwA==" spinCount="100000" sqref="AO2:AO5" name="Enero Perdidas_2_2"/>
    <protectedRange algorithmName="SHA-512" hashValue="8byoQttQWGP5qbcxqBkq+H+/zRRYljqgH/rENkvAtcx2vfR2IwlTET4l4/66wUB+2T3pLT28iauSquQPOk8bNw==" saltValue="lZksW1D6kU5eg3qR/gQlwA==" spinCount="100000" sqref="AQ374:AQ377" name="Enero Perdidas_3_2"/>
    <protectedRange algorithmName="SHA-512" hashValue="8byoQttQWGP5qbcxqBkq+H+/zRRYljqgH/rENkvAtcx2vfR2IwlTET4l4/66wUB+2T3pLT28iauSquQPOk8bNw==" saltValue="lZksW1D6kU5eg3qR/gQlwA==" spinCount="100000" sqref="AQ378:AQ380" name="Enero Perdidas_5_2"/>
    <protectedRange algorithmName="SHA-512" hashValue="zHOOI8C6TdaV6s6N2/27xESvwU0t5zAaLoItHRVoGpTXM9j+vyxsopMktU83nI5i57EgckgHvMhLqaFhlwmlrQ==" saltValue="lXnRqhBa+m7p3r+f6ZoJ4w==" spinCount="100000" sqref="M296:M301 M303:M308 M310:M315 M317:M322 M324:M329 M331:M336 M338:M343 M345:M350 M352:M357 M359:M364" name="Municipios_1_2_1"/>
    <protectedRange algorithmName="SHA-512" hashValue="azGcVdqYkhR86HIKn2rYPPRr5+mVW4IEq7uRHMk25sS6su9btp67csEbkWb5GQvriIX/bROpuDFXXVgLMPzhMQ==" saltValue="So3PWvzqU6WQxaYTU7AVAg==" spinCount="100000" sqref="M302 M309 M316 M323 M330 M337 M344 M351 M358" name="Acopio_1_2_2_1"/>
  </protectedRanges>
  <mergeCells count="1665">
    <mergeCell ref="F2:G2"/>
    <mergeCell ref="AB3:AD3"/>
    <mergeCell ref="AB4:AD4"/>
    <mergeCell ref="B153:C153"/>
    <mergeCell ref="B154:C154"/>
    <mergeCell ref="B155:C155"/>
    <mergeCell ref="B159:C159"/>
    <mergeCell ref="B160:C160"/>
    <mergeCell ref="B161:C161"/>
    <mergeCell ref="A222:C222"/>
    <mergeCell ref="A295:C295"/>
    <mergeCell ref="B366:C366"/>
    <mergeCell ref="B367:C367"/>
    <mergeCell ref="B368:C368"/>
    <mergeCell ref="B369:C369"/>
    <mergeCell ref="B370:C370"/>
    <mergeCell ref="B371:C371"/>
    <mergeCell ref="A138:A143"/>
    <mergeCell ref="A144:A149"/>
    <mergeCell ref="A150:A155"/>
    <mergeCell ref="A156:A161"/>
    <mergeCell ref="A162:A167"/>
    <mergeCell ref="A168:A173"/>
    <mergeCell ref="A174:A179"/>
    <mergeCell ref="A180:A185"/>
    <mergeCell ref="A186:A191"/>
    <mergeCell ref="A192:A197"/>
    <mergeCell ref="A198:A203"/>
    <mergeCell ref="A204:A209"/>
    <mergeCell ref="A210:A215"/>
    <mergeCell ref="A216:A221"/>
    <mergeCell ref="A223:A228"/>
    <mergeCell ref="B372:C372"/>
    <mergeCell ref="F374:G374"/>
    <mergeCell ref="J374:L374"/>
    <mergeCell ref="AB374:AP374"/>
    <mergeCell ref="AB375:AC375"/>
    <mergeCell ref="AB376:AC376"/>
    <mergeCell ref="B378:C378"/>
    <mergeCell ref="B379:C379"/>
    <mergeCell ref="B380:C380"/>
    <mergeCell ref="A2:A5"/>
    <mergeCell ref="A6:A11"/>
    <mergeCell ref="A12:A17"/>
    <mergeCell ref="A18:A23"/>
    <mergeCell ref="A24:A29"/>
    <mergeCell ref="A30:A35"/>
    <mergeCell ref="A36:A41"/>
    <mergeCell ref="A42:A47"/>
    <mergeCell ref="A48:A53"/>
    <mergeCell ref="A54:A59"/>
    <mergeCell ref="A60:A65"/>
    <mergeCell ref="A66:A71"/>
    <mergeCell ref="A72:A77"/>
    <mergeCell ref="A78:A83"/>
    <mergeCell ref="A84:A89"/>
    <mergeCell ref="A90:A95"/>
    <mergeCell ref="A96:A101"/>
    <mergeCell ref="A102:A107"/>
    <mergeCell ref="A108:A113"/>
    <mergeCell ref="A114:A119"/>
    <mergeCell ref="A120:A125"/>
    <mergeCell ref="A126:A131"/>
    <mergeCell ref="A132:A137"/>
    <mergeCell ref="A229:A234"/>
    <mergeCell ref="A235:A240"/>
    <mergeCell ref="A241:A246"/>
    <mergeCell ref="A247:A252"/>
    <mergeCell ref="A253:A258"/>
    <mergeCell ref="A259:A264"/>
    <mergeCell ref="A265:A270"/>
    <mergeCell ref="A271:A276"/>
    <mergeCell ref="A277:A282"/>
    <mergeCell ref="A283:A288"/>
    <mergeCell ref="A289:A294"/>
    <mergeCell ref="A296:A302"/>
    <mergeCell ref="A303:A309"/>
    <mergeCell ref="A310:A316"/>
    <mergeCell ref="A317:A323"/>
    <mergeCell ref="A324:A330"/>
    <mergeCell ref="A331:A337"/>
    <mergeCell ref="A338:A344"/>
    <mergeCell ref="A345:A351"/>
    <mergeCell ref="A352:A358"/>
    <mergeCell ref="A359:A365"/>
    <mergeCell ref="A374:A377"/>
    <mergeCell ref="D2:D5"/>
    <mergeCell ref="D6:D11"/>
    <mergeCell ref="D12:D17"/>
    <mergeCell ref="D18:D23"/>
    <mergeCell ref="D24:D29"/>
    <mergeCell ref="D30:D35"/>
    <mergeCell ref="D36:D41"/>
    <mergeCell ref="D42:D47"/>
    <mergeCell ref="D48:D53"/>
    <mergeCell ref="D54:D59"/>
    <mergeCell ref="D60:D65"/>
    <mergeCell ref="D66:D71"/>
    <mergeCell ref="D72:D77"/>
    <mergeCell ref="D78:D83"/>
    <mergeCell ref="D84:D89"/>
    <mergeCell ref="D90:D95"/>
    <mergeCell ref="D96:D101"/>
    <mergeCell ref="D102:D107"/>
    <mergeCell ref="D108:D113"/>
    <mergeCell ref="D114:D119"/>
    <mergeCell ref="D120:D125"/>
    <mergeCell ref="D126:D131"/>
    <mergeCell ref="D132:D137"/>
    <mergeCell ref="D138:D143"/>
    <mergeCell ref="D144:D149"/>
    <mergeCell ref="D150:D152"/>
    <mergeCell ref="D156:D158"/>
    <mergeCell ref="D162:D167"/>
    <mergeCell ref="D168:D173"/>
    <mergeCell ref="D174:D179"/>
    <mergeCell ref="D180:D185"/>
    <mergeCell ref="D186:D191"/>
    <mergeCell ref="D192:D197"/>
    <mergeCell ref="D198:D203"/>
    <mergeCell ref="D204:D209"/>
    <mergeCell ref="D210:D215"/>
    <mergeCell ref="D216:D221"/>
    <mergeCell ref="D223:D228"/>
    <mergeCell ref="D229:D234"/>
    <mergeCell ref="D235:D240"/>
    <mergeCell ref="D241:D246"/>
    <mergeCell ref="D247:D252"/>
    <mergeCell ref="D253:D258"/>
    <mergeCell ref="D259:D264"/>
    <mergeCell ref="D265:D270"/>
    <mergeCell ref="D271:D276"/>
    <mergeCell ref="D277:D282"/>
    <mergeCell ref="D283:D288"/>
    <mergeCell ref="D289:D294"/>
    <mergeCell ref="D296:D302"/>
    <mergeCell ref="D303:D309"/>
    <mergeCell ref="D310:D316"/>
    <mergeCell ref="D317:D323"/>
    <mergeCell ref="D324:D330"/>
    <mergeCell ref="D331:D337"/>
    <mergeCell ref="D338:D344"/>
    <mergeCell ref="D345:D351"/>
    <mergeCell ref="D352:D358"/>
    <mergeCell ref="D359:D365"/>
    <mergeCell ref="D374:D377"/>
    <mergeCell ref="E2:E5"/>
    <mergeCell ref="E6:E11"/>
    <mergeCell ref="E12:E17"/>
    <mergeCell ref="E18:E23"/>
    <mergeCell ref="E24:E29"/>
    <mergeCell ref="E30:E35"/>
    <mergeCell ref="E36:E41"/>
    <mergeCell ref="E42:E47"/>
    <mergeCell ref="E48:E53"/>
    <mergeCell ref="E54:E59"/>
    <mergeCell ref="E60:E65"/>
    <mergeCell ref="E66:E71"/>
    <mergeCell ref="E72:E77"/>
    <mergeCell ref="E78:E83"/>
    <mergeCell ref="E84:E89"/>
    <mergeCell ref="E90:E95"/>
    <mergeCell ref="E96:E101"/>
    <mergeCell ref="E102:E107"/>
    <mergeCell ref="E108:E113"/>
    <mergeCell ref="E114:E119"/>
    <mergeCell ref="E120:E125"/>
    <mergeCell ref="E126:E131"/>
    <mergeCell ref="E132:E137"/>
    <mergeCell ref="E138:E143"/>
    <mergeCell ref="E144:E149"/>
    <mergeCell ref="E150:E155"/>
    <mergeCell ref="E156:E161"/>
    <mergeCell ref="E162:E167"/>
    <mergeCell ref="E168:E173"/>
    <mergeCell ref="E174:E179"/>
    <mergeCell ref="E180:E185"/>
    <mergeCell ref="E186:E191"/>
    <mergeCell ref="E192:E197"/>
    <mergeCell ref="E198:E203"/>
    <mergeCell ref="E204:E209"/>
    <mergeCell ref="E210:E215"/>
    <mergeCell ref="E216:E221"/>
    <mergeCell ref="E223:E228"/>
    <mergeCell ref="E229:E234"/>
    <mergeCell ref="E235:E240"/>
    <mergeCell ref="E241:E246"/>
    <mergeCell ref="E247:E252"/>
    <mergeCell ref="E253:E258"/>
    <mergeCell ref="E259:E264"/>
    <mergeCell ref="E265:E270"/>
    <mergeCell ref="E271:E276"/>
    <mergeCell ref="E277:E282"/>
    <mergeCell ref="E283:E288"/>
    <mergeCell ref="E289:E294"/>
    <mergeCell ref="E296:E302"/>
    <mergeCell ref="E303:E309"/>
    <mergeCell ref="E310:E316"/>
    <mergeCell ref="E317:E323"/>
    <mergeCell ref="E324:E330"/>
    <mergeCell ref="E331:E337"/>
    <mergeCell ref="E338:E344"/>
    <mergeCell ref="E345:E351"/>
    <mergeCell ref="E352:E358"/>
    <mergeCell ref="E359:E365"/>
    <mergeCell ref="E374:E377"/>
    <mergeCell ref="F3:F5"/>
    <mergeCell ref="F6:F11"/>
    <mergeCell ref="F12:F17"/>
    <mergeCell ref="F18:F23"/>
    <mergeCell ref="F24:F29"/>
    <mergeCell ref="F30:F35"/>
    <mergeCell ref="F36:F41"/>
    <mergeCell ref="F42:F47"/>
    <mergeCell ref="F48:F53"/>
    <mergeCell ref="F54:F59"/>
    <mergeCell ref="F60:F65"/>
    <mergeCell ref="F66:F71"/>
    <mergeCell ref="F72:F77"/>
    <mergeCell ref="F78:F83"/>
    <mergeCell ref="F84:F89"/>
    <mergeCell ref="F90:F95"/>
    <mergeCell ref="F96:F101"/>
    <mergeCell ref="F102:F107"/>
    <mergeCell ref="F108:F113"/>
    <mergeCell ref="F114:F119"/>
    <mergeCell ref="F120:F125"/>
    <mergeCell ref="F126:F131"/>
    <mergeCell ref="F132:F137"/>
    <mergeCell ref="F138:F143"/>
    <mergeCell ref="F144:F149"/>
    <mergeCell ref="F150:F155"/>
    <mergeCell ref="F156:F161"/>
    <mergeCell ref="F162:F167"/>
    <mergeCell ref="F168:F173"/>
    <mergeCell ref="F174:F179"/>
    <mergeCell ref="F180:F185"/>
    <mergeCell ref="F186:F191"/>
    <mergeCell ref="F192:F197"/>
    <mergeCell ref="F198:F203"/>
    <mergeCell ref="F204:F209"/>
    <mergeCell ref="F210:F215"/>
    <mergeCell ref="F216:F221"/>
    <mergeCell ref="F223:F228"/>
    <mergeCell ref="F229:F234"/>
    <mergeCell ref="F235:F240"/>
    <mergeCell ref="F241:F246"/>
    <mergeCell ref="F247:F252"/>
    <mergeCell ref="F253:F258"/>
    <mergeCell ref="F259:F264"/>
    <mergeCell ref="F265:F270"/>
    <mergeCell ref="F271:F276"/>
    <mergeCell ref="F277:F282"/>
    <mergeCell ref="F283:F288"/>
    <mergeCell ref="F289:F294"/>
    <mergeCell ref="F296:F302"/>
    <mergeCell ref="F303:F309"/>
    <mergeCell ref="F310:F316"/>
    <mergeCell ref="F317:F323"/>
    <mergeCell ref="F324:F330"/>
    <mergeCell ref="F331:F337"/>
    <mergeCell ref="F338:F344"/>
    <mergeCell ref="F345:F351"/>
    <mergeCell ref="F352:F358"/>
    <mergeCell ref="F359:F365"/>
    <mergeCell ref="F375:F377"/>
    <mergeCell ref="G3:G5"/>
    <mergeCell ref="G6:G11"/>
    <mergeCell ref="G12:G17"/>
    <mergeCell ref="G18:G23"/>
    <mergeCell ref="G24:G29"/>
    <mergeCell ref="G30:G35"/>
    <mergeCell ref="G36:G41"/>
    <mergeCell ref="G42:G47"/>
    <mergeCell ref="G48:G53"/>
    <mergeCell ref="G54:G59"/>
    <mergeCell ref="G60:G65"/>
    <mergeCell ref="G66:G71"/>
    <mergeCell ref="G72:G77"/>
    <mergeCell ref="G78:G83"/>
    <mergeCell ref="G84:G89"/>
    <mergeCell ref="G90:G95"/>
    <mergeCell ref="G96:G101"/>
    <mergeCell ref="G102:G107"/>
    <mergeCell ref="G108:G113"/>
    <mergeCell ref="G114:G119"/>
    <mergeCell ref="G120:G125"/>
    <mergeCell ref="G126:G131"/>
    <mergeCell ref="G132:G137"/>
    <mergeCell ref="G138:G143"/>
    <mergeCell ref="G144:G149"/>
    <mergeCell ref="G150:G155"/>
    <mergeCell ref="G156:G161"/>
    <mergeCell ref="G162:G167"/>
    <mergeCell ref="G168:G173"/>
    <mergeCell ref="G174:G179"/>
    <mergeCell ref="G180:G185"/>
    <mergeCell ref="G186:G191"/>
    <mergeCell ref="G192:G197"/>
    <mergeCell ref="G198:G203"/>
    <mergeCell ref="G204:G209"/>
    <mergeCell ref="G210:G215"/>
    <mergeCell ref="G216:G221"/>
    <mergeCell ref="G223:G228"/>
    <mergeCell ref="G229:G234"/>
    <mergeCell ref="G235:G240"/>
    <mergeCell ref="G241:G246"/>
    <mergeCell ref="G247:G252"/>
    <mergeCell ref="G253:G258"/>
    <mergeCell ref="G259:G264"/>
    <mergeCell ref="G265:G270"/>
    <mergeCell ref="G271:G276"/>
    <mergeCell ref="G277:G282"/>
    <mergeCell ref="G283:G288"/>
    <mergeCell ref="G289:G294"/>
    <mergeCell ref="G296:G302"/>
    <mergeCell ref="G303:G309"/>
    <mergeCell ref="G310:G316"/>
    <mergeCell ref="G317:G323"/>
    <mergeCell ref="G324:G330"/>
    <mergeCell ref="G331:G337"/>
    <mergeCell ref="G338:G344"/>
    <mergeCell ref="G345:G351"/>
    <mergeCell ref="G352:G358"/>
    <mergeCell ref="G359:G365"/>
    <mergeCell ref="G375:G377"/>
    <mergeCell ref="H3:H5"/>
    <mergeCell ref="H6:H11"/>
    <mergeCell ref="H12:H17"/>
    <mergeCell ref="H18:H23"/>
    <mergeCell ref="H24:H29"/>
    <mergeCell ref="H30:H35"/>
    <mergeCell ref="H36:H41"/>
    <mergeCell ref="H42:H47"/>
    <mergeCell ref="H48: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H132:H137"/>
    <mergeCell ref="H138:H143"/>
    <mergeCell ref="H144:H149"/>
    <mergeCell ref="H150:H155"/>
    <mergeCell ref="H156:H161"/>
    <mergeCell ref="H162:H167"/>
    <mergeCell ref="H168:H173"/>
    <mergeCell ref="H174:H179"/>
    <mergeCell ref="H180:H185"/>
    <mergeCell ref="H186:H191"/>
    <mergeCell ref="H192:H197"/>
    <mergeCell ref="H198:H203"/>
    <mergeCell ref="H204:H209"/>
    <mergeCell ref="H210:H215"/>
    <mergeCell ref="H216:H221"/>
    <mergeCell ref="H223:H228"/>
    <mergeCell ref="H229:H234"/>
    <mergeCell ref="H235:H240"/>
    <mergeCell ref="H241:H246"/>
    <mergeCell ref="H247:H252"/>
    <mergeCell ref="H253:H258"/>
    <mergeCell ref="H259:H264"/>
    <mergeCell ref="H265:H270"/>
    <mergeCell ref="H271:H276"/>
    <mergeCell ref="H277:H282"/>
    <mergeCell ref="H283:H288"/>
    <mergeCell ref="H289:H294"/>
    <mergeCell ref="H296:H302"/>
    <mergeCell ref="H303:H309"/>
    <mergeCell ref="H310:H316"/>
    <mergeCell ref="H317:H323"/>
    <mergeCell ref="H324:H330"/>
    <mergeCell ref="H331:H337"/>
    <mergeCell ref="H338:H344"/>
    <mergeCell ref="H345:H351"/>
    <mergeCell ref="H352:H358"/>
    <mergeCell ref="H359:H365"/>
    <mergeCell ref="I3:I5"/>
    <mergeCell ref="I6:I11"/>
    <mergeCell ref="I12:I17"/>
    <mergeCell ref="I18:I23"/>
    <mergeCell ref="I24:I29"/>
    <mergeCell ref="I30:I35"/>
    <mergeCell ref="I36:I41"/>
    <mergeCell ref="I42:I47"/>
    <mergeCell ref="I48:I53"/>
    <mergeCell ref="I54:I59"/>
    <mergeCell ref="I60:I65"/>
    <mergeCell ref="I66:I71"/>
    <mergeCell ref="I72:I77"/>
    <mergeCell ref="I78:I83"/>
    <mergeCell ref="I84:I89"/>
    <mergeCell ref="I90:I95"/>
    <mergeCell ref="I96:I101"/>
    <mergeCell ref="I102:I107"/>
    <mergeCell ref="I108:I113"/>
    <mergeCell ref="I114:I119"/>
    <mergeCell ref="I120:I125"/>
    <mergeCell ref="I126:I131"/>
    <mergeCell ref="I132:I137"/>
    <mergeCell ref="I138:I143"/>
    <mergeCell ref="I144:I149"/>
    <mergeCell ref="I150:I155"/>
    <mergeCell ref="I156:I161"/>
    <mergeCell ref="I162:I167"/>
    <mergeCell ref="I168:I173"/>
    <mergeCell ref="I174:I179"/>
    <mergeCell ref="I180:I185"/>
    <mergeCell ref="I186:I191"/>
    <mergeCell ref="I192:I197"/>
    <mergeCell ref="I198:I203"/>
    <mergeCell ref="I204:I209"/>
    <mergeCell ref="I210:I215"/>
    <mergeCell ref="I216:I221"/>
    <mergeCell ref="I223:I228"/>
    <mergeCell ref="I229:I234"/>
    <mergeCell ref="I235:I240"/>
    <mergeCell ref="I241:I246"/>
    <mergeCell ref="I247:I252"/>
    <mergeCell ref="I253:I258"/>
    <mergeCell ref="I259:I264"/>
    <mergeCell ref="I265:I270"/>
    <mergeCell ref="I271:I276"/>
    <mergeCell ref="I277:I282"/>
    <mergeCell ref="I283:I288"/>
    <mergeCell ref="I289:I294"/>
    <mergeCell ref="I296:I302"/>
    <mergeCell ref="I303:I309"/>
    <mergeCell ref="I310:I316"/>
    <mergeCell ref="I317:I323"/>
    <mergeCell ref="I324:I330"/>
    <mergeCell ref="I331:I337"/>
    <mergeCell ref="I338:I344"/>
    <mergeCell ref="I345:I351"/>
    <mergeCell ref="I352:I358"/>
    <mergeCell ref="I359:I365"/>
    <mergeCell ref="J2:J5"/>
    <mergeCell ref="J6:J11"/>
    <mergeCell ref="J12:J17"/>
    <mergeCell ref="J18:J23"/>
    <mergeCell ref="J24:J29"/>
    <mergeCell ref="J30:J35"/>
    <mergeCell ref="J36:J41"/>
    <mergeCell ref="J42:J47"/>
    <mergeCell ref="J48:J53"/>
    <mergeCell ref="J54:J59"/>
    <mergeCell ref="J60:J65"/>
    <mergeCell ref="J66:J71"/>
    <mergeCell ref="J72:J77"/>
    <mergeCell ref="J78:J83"/>
    <mergeCell ref="J84:J89"/>
    <mergeCell ref="J90:J95"/>
    <mergeCell ref="J96:J101"/>
    <mergeCell ref="J102:J107"/>
    <mergeCell ref="J108:J113"/>
    <mergeCell ref="J114:J119"/>
    <mergeCell ref="J120:J125"/>
    <mergeCell ref="J126:J131"/>
    <mergeCell ref="J132:J137"/>
    <mergeCell ref="J138:J143"/>
    <mergeCell ref="J144:J149"/>
    <mergeCell ref="J150:J155"/>
    <mergeCell ref="J156:J161"/>
    <mergeCell ref="J162:J167"/>
    <mergeCell ref="J168:J173"/>
    <mergeCell ref="J174:J179"/>
    <mergeCell ref="J180:J185"/>
    <mergeCell ref="J186:J191"/>
    <mergeCell ref="J192:J197"/>
    <mergeCell ref="J198:J203"/>
    <mergeCell ref="J204:J209"/>
    <mergeCell ref="J210:J215"/>
    <mergeCell ref="J216:J221"/>
    <mergeCell ref="J223:J228"/>
    <mergeCell ref="J229:J234"/>
    <mergeCell ref="J235:J240"/>
    <mergeCell ref="J241:J246"/>
    <mergeCell ref="J247:J252"/>
    <mergeCell ref="J253:J258"/>
    <mergeCell ref="J259:J264"/>
    <mergeCell ref="J265:J270"/>
    <mergeCell ref="J271:J276"/>
    <mergeCell ref="J277:J282"/>
    <mergeCell ref="J283:J288"/>
    <mergeCell ref="J289:J294"/>
    <mergeCell ref="J296:J302"/>
    <mergeCell ref="J303:J309"/>
    <mergeCell ref="J310:J316"/>
    <mergeCell ref="J317:J323"/>
    <mergeCell ref="J324:J330"/>
    <mergeCell ref="J331:J337"/>
    <mergeCell ref="J338:J344"/>
    <mergeCell ref="J345:J351"/>
    <mergeCell ref="J352:J358"/>
    <mergeCell ref="J359:J365"/>
    <mergeCell ref="J375:J377"/>
    <mergeCell ref="K2:K5"/>
    <mergeCell ref="K6:K11"/>
    <mergeCell ref="K12:K17"/>
    <mergeCell ref="K18:K23"/>
    <mergeCell ref="K24:K29"/>
    <mergeCell ref="K30:K35"/>
    <mergeCell ref="K36:K41"/>
    <mergeCell ref="K42:K47"/>
    <mergeCell ref="K48:K53"/>
    <mergeCell ref="K54:K59"/>
    <mergeCell ref="K60:K65"/>
    <mergeCell ref="K66:K71"/>
    <mergeCell ref="K72:K77"/>
    <mergeCell ref="K78:K83"/>
    <mergeCell ref="K84:K89"/>
    <mergeCell ref="K90:K95"/>
    <mergeCell ref="K96:K101"/>
    <mergeCell ref="K102:K107"/>
    <mergeCell ref="K108:K113"/>
    <mergeCell ref="K114:K119"/>
    <mergeCell ref="K120:K125"/>
    <mergeCell ref="K126:K131"/>
    <mergeCell ref="K132:K137"/>
    <mergeCell ref="K138:K143"/>
    <mergeCell ref="K144:K149"/>
    <mergeCell ref="K150:K155"/>
    <mergeCell ref="K156:K161"/>
    <mergeCell ref="K162:K167"/>
    <mergeCell ref="K168:K173"/>
    <mergeCell ref="K174:K179"/>
    <mergeCell ref="K180:K185"/>
    <mergeCell ref="K186:K191"/>
    <mergeCell ref="K192:K197"/>
    <mergeCell ref="K198:K203"/>
    <mergeCell ref="K204:K209"/>
    <mergeCell ref="K210:K215"/>
    <mergeCell ref="K216:K221"/>
    <mergeCell ref="K223:K228"/>
    <mergeCell ref="K229:K234"/>
    <mergeCell ref="K235:K240"/>
    <mergeCell ref="K241:K246"/>
    <mergeCell ref="K247:K252"/>
    <mergeCell ref="K253:K258"/>
    <mergeCell ref="K259:K264"/>
    <mergeCell ref="K265:K270"/>
    <mergeCell ref="K271:K276"/>
    <mergeCell ref="K277:K282"/>
    <mergeCell ref="K283:K288"/>
    <mergeCell ref="K289:K294"/>
    <mergeCell ref="K296:K302"/>
    <mergeCell ref="K303:K309"/>
    <mergeCell ref="K310:K316"/>
    <mergeCell ref="K317:K323"/>
    <mergeCell ref="K324:K330"/>
    <mergeCell ref="K331:K337"/>
    <mergeCell ref="K338:K344"/>
    <mergeCell ref="K345:K351"/>
    <mergeCell ref="K352:K358"/>
    <mergeCell ref="K359:K365"/>
    <mergeCell ref="K375:K377"/>
    <mergeCell ref="L2:L5"/>
    <mergeCell ref="L6:L11"/>
    <mergeCell ref="L12:L17"/>
    <mergeCell ref="L18:L23"/>
    <mergeCell ref="L24:L29"/>
    <mergeCell ref="L30:L35"/>
    <mergeCell ref="L36:L41"/>
    <mergeCell ref="L42:L47"/>
    <mergeCell ref="L48:L53"/>
    <mergeCell ref="L54:L59"/>
    <mergeCell ref="L60:L65"/>
    <mergeCell ref="L66:L71"/>
    <mergeCell ref="L72:L77"/>
    <mergeCell ref="L78:L83"/>
    <mergeCell ref="L84:L89"/>
    <mergeCell ref="L90:L95"/>
    <mergeCell ref="L96:L101"/>
    <mergeCell ref="L102:L107"/>
    <mergeCell ref="L108:L113"/>
    <mergeCell ref="L114:L119"/>
    <mergeCell ref="L120:L125"/>
    <mergeCell ref="L126:L131"/>
    <mergeCell ref="L132:L137"/>
    <mergeCell ref="L138:L143"/>
    <mergeCell ref="L144:L149"/>
    <mergeCell ref="L150:L155"/>
    <mergeCell ref="L156:L161"/>
    <mergeCell ref="L162:L167"/>
    <mergeCell ref="L168:L173"/>
    <mergeCell ref="L174:L179"/>
    <mergeCell ref="L180:L185"/>
    <mergeCell ref="L186:L191"/>
    <mergeCell ref="L192:L197"/>
    <mergeCell ref="L198:L203"/>
    <mergeCell ref="L204:L209"/>
    <mergeCell ref="L210:L215"/>
    <mergeCell ref="L216:L221"/>
    <mergeCell ref="L223:L228"/>
    <mergeCell ref="L229:L234"/>
    <mergeCell ref="L235:L240"/>
    <mergeCell ref="L241:L246"/>
    <mergeCell ref="L247:L252"/>
    <mergeCell ref="L253:L258"/>
    <mergeCell ref="L259:L264"/>
    <mergeCell ref="L265:L270"/>
    <mergeCell ref="L271:L276"/>
    <mergeCell ref="L277:L282"/>
    <mergeCell ref="L283:L288"/>
    <mergeCell ref="L289:L294"/>
    <mergeCell ref="L296:L302"/>
    <mergeCell ref="L303:L309"/>
    <mergeCell ref="L310:L316"/>
    <mergeCell ref="L317:L323"/>
    <mergeCell ref="L324:L330"/>
    <mergeCell ref="L331:L337"/>
    <mergeCell ref="L338:L344"/>
    <mergeCell ref="L345:L351"/>
    <mergeCell ref="L352:L358"/>
    <mergeCell ref="L359:L365"/>
    <mergeCell ref="L375:L377"/>
    <mergeCell ref="M2:M5"/>
    <mergeCell ref="M6:M10"/>
    <mergeCell ref="M12:M16"/>
    <mergeCell ref="M18:M22"/>
    <mergeCell ref="M24:M28"/>
    <mergeCell ref="M30:M34"/>
    <mergeCell ref="M36:M40"/>
    <mergeCell ref="M42:M46"/>
    <mergeCell ref="M48:M52"/>
    <mergeCell ref="M54:M58"/>
    <mergeCell ref="M60:M64"/>
    <mergeCell ref="M66:M70"/>
    <mergeCell ref="M72:M76"/>
    <mergeCell ref="M78:M82"/>
    <mergeCell ref="M84:M88"/>
    <mergeCell ref="M90:M94"/>
    <mergeCell ref="M96:M100"/>
    <mergeCell ref="M296:M301"/>
    <mergeCell ref="M303:M308"/>
    <mergeCell ref="M102:M106"/>
    <mergeCell ref="M108:M112"/>
    <mergeCell ref="M114:M118"/>
    <mergeCell ref="M120:M124"/>
    <mergeCell ref="M126:M130"/>
    <mergeCell ref="M132:M136"/>
    <mergeCell ref="M138:M142"/>
    <mergeCell ref="M144:M148"/>
    <mergeCell ref="M150:M154"/>
    <mergeCell ref="M156:M160"/>
    <mergeCell ref="M162:M166"/>
    <mergeCell ref="M168:M172"/>
    <mergeCell ref="M174:M178"/>
    <mergeCell ref="M180:M184"/>
    <mergeCell ref="M186:M190"/>
    <mergeCell ref="M192:M196"/>
    <mergeCell ref="M198:M202"/>
    <mergeCell ref="M310:M315"/>
    <mergeCell ref="M317:M322"/>
    <mergeCell ref="M324:M329"/>
    <mergeCell ref="M331:M336"/>
    <mergeCell ref="M338:M343"/>
    <mergeCell ref="M345:M350"/>
    <mergeCell ref="M352:M357"/>
    <mergeCell ref="M359:M364"/>
    <mergeCell ref="M374:M377"/>
    <mergeCell ref="N2:N5"/>
    <mergeCell ref="N374:N377"/>
    <mergeCell ref="O2:O5"/>
    <mergeCell ref="O374:O377"/>
    <mergeCell ref="P2:P5"/>
    <mergeCell ref="P374:P377"/>
    <mergeCell ref="Q2:Q5"/>
    <mergeCell ref="Q374:Q377"/>
    <mergeCell ref="M204:M208"/>
    <mergeCell ref="M210:M214"/>
    <mergeCell ref="M216:M220"/>
    <mergeCell ref="M223:M227"/>
    <mergeCell ref="M229:M233"/>
    <mergeCell ref="M235:M239"/>
    <mergeCell ref="M241:M245"/>
    <mergeCell ref="M247:M251"/>
    <mergeCell ref="M253:M257"/>
    <mergeCell ref="M259:M263"/>
    <mergeCell ref="M265:M269"/>
    <mergeCell ref="M271:M275"/>
    <mergeCell ref="M277:M281"/>
    <mergeCell ref="M283:M287"/>
    <mergeCell ref="M289:M293"/>
    <mergeCell ref="R2:R5"/>
    <mergeCell ref="R374:R377"/>
    <mergeCell ref="S2:S5"/>
    <mergeCell ref="S374:S377"/>
    <mergeCell ref="T2:T5"/>
    <mergeCell ref="T374:T377"/>
    <mergeCell ref="U2:U5"/>
    <mergeCell ref="U374:U377"/>
    <mergeCell ref="V2:V5"/>
    <mergeCell ref="V374:V377"/>
    <mergeCell ref="W2:W5"/>
    <mergeCell ref="W374:W377"/>
    <mergeCell ref="X2:X5"/>
    <mergeCell ref="X374:X377"/>
    <mergeCell ref="Y2:Y5"/>
    <mergeCell ref="Y6:Y11"/>
    <mergeCell ref="Y12:Y17"/>
    <mergeCell ref="Y18:Y23"/>
    <mergeCell ref="Y24:Y29"/>
    <mergeCell ref="Y30:Y35"/>
    <mergeCell ref="Y36:Y41"/>
    <mergeCell ref="Y42:Y47"/>
    <mergeCell ref="Y48:Y53"/>
    <mergeCell ref="Y54:Y59"/>
    <mergeCell ref="Y60:Y65"/>
    <mergeCell ref="Y66:Y71"/>
    <mergeCell ref="Y72:Y77"/>
    <mergeCell ref="Y78:Y83"/>
    <mergeCell ref="Y84:Y89"/>
    <mergeCell ref="Y90:Y95"/>
    <mergeCell ref="Y96:Y101"/>
    <mergeCell ref="Y102:Y107"/>
    <mergeCell ref="Y108:Y113"/>
    <mergeCell ref="Y114:Y119"/>
    <mergeCell ref="Y120:Y125"/>
    <mergeCell ref="Y126:Y131"/>
    <mergeCell ref="Y132:Y137"/>
    <mergeCell ref="Y138:Y143"/>
    <mergeCell ref="Y144:Y149"/>
    <mergeCell ref="Y150:Y155"/>
    <mergeCell ref="Y156:Y161"/>
    <mergeCell ref="Y162:Y167"/>
    <mergeCell ref="Y168:Y173"/>
    <mergeCell ref="Y174:Y179"/>
    <mergeCell ref="Y180:Y185"/>
    <mergeCell ref="Y186:Y191"/>
    <mergeCell ref="Y192:Y197"/>
    <mergeCell ref="Y198:Y203"/>
    <mergeCell ref="Y204:Y209"/>
    <mergeCell ref="Y210:Y215"/>
    <mergeCell ref="Y216:Y221"/>
    <mergeCell ref="Y223:Y228"/>
    <mergeCell ref="Y229:Y234"/>
    <mergeCell ref="Y235:Y240"/>
    <mergeCell ref="Y241:Y246"/>
    <mergeCell ref="Y247:Y252"/>
    <mergeCell ref="Y253:Y258"/>
    <mergeCell ref="Y259:Y264"/>
    <mergeCell ref="Y265:Y270"/>
    <mergeCell ref="Y271:Y276"/>
    <mergeCell ref="Y277:Y282"/>
    <mergeCell ref="Y283:Y288"/>
    <mergeCell ref="Y289:Y294"/>
    <mergeCell ref="Y296:Y302"/>
    <mergeCell ref="Y303:Y309"/>
    <mergeCell ref="Y310:Y316"/>
    <mergeCell ref="Y317:Y323"/>
    <mergeCell ref="Y324:Y330"/>
    <mergeCell ref="Y331:Y337"/>
    <mergeCell ref="Y338:Y344"/>
    <mergeCell ref="Y345:Y351"/>
    <mergeCell ref="Y352:Y358"/>
    <mergeCell ref="Y359:Y365"/>
    <mergeCell ref="Y374:Y377"/>
    <mergeCell ref="Z2:Z5"/>
    <mergeCell ref="Z374:Z377"/>
    <mergeCell ref="AB6:AB10"/>
    <mergeCell ref="AB12:AB16"/>
    <mergeCell ref="AB18:AB22"/>
    <mergeCell ref="AB24:AB28"/>
    <mergeCell ref="AB30:AB34"/>
    <mergeCell ref="AB36:AB40"/>
    <mergeCell ref="AB42:AB46"/>
    <mergeCell ref="AB48:AB52"/>
    <mergeCell ref="AB54:AB58"/>
    <mergeCell ref="AB60:AB64"/>
    <mergeCell ref="AB66:AB70"/>
    <mergeCell ref="AB72:AB76"/>
    <mergeCell ref="AB78:AB82"/>
    <mergeCell ref="AB84:AB88"/>
    <mergeCell ref="AB90:AB94"/>
    <mergeCell ref="AB96:AB100"/>
    <mergeCell ref="AB102:AB106"/>
    <mergeCell ref="AB108:AB112"/>
    <mergeCell ref="AB114:AB118"/>
    <mergeCell ref="AB120:AB124"/>
    <mergeCell ref="AB126:AB130"/>
    <mergeCell ref="AB132:AB136"/>
    <mergeCell ref="AB138:AB142"/>
    <mergeCell ref="AB144:AB148"/>
    <mergeCell ref="AB150:AB154"/>
    <mergeCell ref="AB156:AB160"/>
    <mergeCell ref="AB162:AB166"/>
    <mergeCell ref="AB168:AB172"/>
    <mergeCell ref="AB174:AB178"/>
    <mergeCell ref="AB180:AB184"/>
    <mergeCell ref="AB186:AB190"/>
    <mergeCell ref="AB192:AB196"/>
    <mergeCell ref="AB198:AB202"/>
    <mergeCell ref="AB204:AB208"/>
    <mergeCell ref="AB210:AB214"/>
    <mergeCell ref="AB216:AB220"/>
    <mergeCell ref="AB223:AB227"/>
    <mergeCell ref="AB229:AB233"/>
    <mergeCell ref="AB235:AB239"/>
    <mergeCell ref="AB241:AB245"/>
    <mergeCell ref="AB247:AB251"/>
    <mergeCell ref="AB253:AB257"/>
    <mergeCell ref="AB259:AB263"/>
    <mergeCell ref="AB265:AB269"/>
    <mergeCell ref="AB271:AB275"/>
    <mergeCell ref="AB277:AB281"/>
    <mergeCell ref="AB283:AB287"/>
    <mergeCell ref="AB289:AB293"/>
    <mergeCell ref="AB296:AB301"/>
    <mergeCell ref="AB303:AB308"/>
    <mergeCell ref="AB310:AB315"/>
    <mergeCell ref="AB317:AB322"/>
    <mergeCell ref="AB324:AB329"/>
    <mergeCell ref="AB331:AB336"/>
    <mergeCell ref="AB338:AB343"/>
    <mergeCell ref="AB345:AB350"/>
    <mergeCell ref="AB352:AB357"/>
    <mergeCell ref="AB359:AB364"/>
    <mergeCell ref="AC6:AC10"/>
    <mergeCell ref="AC12:AC16"/>
    <mergeCell ref="AC18:AC22"/>
    <mergeCell ref="AC24:AC28"/>
    <mergeCell ref="AC30:AC34"/>
    <mergeCell ref="AC36:AC40"/>
    <mergeCell ref="AC42:AC46"/>
    <mergeCell ref="AC48:AC52"/>
    <mergeCell ref="AC54:AC58"/>
    <mergeCell ref="AC60:AC64"/>
    <mergeCell ref="AC66:AC70"/>
    <mergeCell ref="AC72:AC76"/>
    <mergeCell ref="AC78:AC82"/>
    <mergeCell ref="AC84:AC88"/>
    <mergeCell ref="AC90:AC94"/>
    <mergeCell ref="AC96:AC100"/>
    <mergeCell ref="AC102:AC106"/>
    <mergeCell ref="AC108:AC112"/>
    <mergeCell ref="AC114:AC118"/>
    <mergeCell ref="AC120:AC124"/>
    <mergeCell ref="AC126:AC130"/>
    <mergeCell ref="AC132:AC136"/>
    <mergeCell ref="AC138:AC142"/>
    <mergeCell ref="AC144:AC148"/>
    <mergeCell ref="AC150:AC154"/>
    <mergeCell ref="AC156:AC160"/>
    <mergeCell ref="AC162:AC166"/>
    <mergeCell ref="AC168:AC172"/>
    <mergeCell ref="AC174:AC178"/>
    <mergeCell ref="AC180:AC184"/>
    <mergeCell ref="AC186:AC190"/>
    <mergeCell ref="AC192:AC196"/>
    <mergeCell ref="AC198:AC202"/>
    <mergeCell ref="AC204:AC208"/>
    <mergeCell ref="AC210:AC214"/>
    <mergeCell ref="AC216:AC220"/>
    <mergeCell ref="AC223:AC227"/>
    <mergeCell ref="AC229:AC233"/>
    <mergeCell ref="AC235:AC239"/>
    <mergeCell ref="AC241:AC245"/>
    <mergeCell ref="AC247:AC251"/>
    <mergeCell ref="AC253:AC257"/>
    <mergeCell ref="AC259:AC263"/>
    <mergeCell ref="AC265:AC269"/>
    <mergeCell ref="AC271:AC275"/>
    <mergeCell ref="AC277:AC281"/>
    <mergeCell ref="AC283:AC287"/>
    <mergeCell ref="AC289:AC293"/>
    <mergeCell ref="AC296:AC301"/>
    <mergeCell ref="AC303:AC308"/>
    <mergeCell ref="AC310:AC315"/>
    <mergeCell ref="AC317:AC322"/>
    <mergeCell ref="AC324:AC329"/>
    <mergeCell ref="AC331:AC336"/>
    <mergeCell ref="AC338:AC343"/>
    <mergeCell ref="AC345:AC350"/>
    <mergeCell ref="AC352:AC357"/>
    <mergeCell ref="AC359:AC364"/>
    <mergeCell ref="AD6:AD10"/>
    <mergeCell ref="AD12:AD16"/>
    <mergeCell ref="AD18:AD22"/>
    <mergeCell ref="AD24:AD28"/>
    <mergeCell ref="AD30:AD34"/>
    <mergeCell ref="AD36:AD40"/>
    <mergeCell ref="AD42:AD46"/>
    <mergeCell ref="AD48:AD52"/>
    <mergeCell ref="AD54:AD58"/>
    <mergeCell ref="AD60:AD64"/>
    <mergeCell ref="AD66:AD70"/>
    <mergeCell ref="AD72:AD76"/>
    <mergeCell ref="AD78:AD82"/>
    <mergeCell ref="AD84:AD88"/>
    <mergeCell ref="AD90:AD94"/>
    <mergeCell ref="AD96:AD100"/>
    <mergeCell ref="AD102:AD106"/>
    <mergeCell ref="AD108:AD112"/>
    <mergeCell ref="AD114:AD118"/>
    <mergeCell ref="AD120:AD124"/>
    <mergeCell ref="AD126:AD130"/>
    <mergeCell ref="AD132:AD136"/>
    <mergeCell ref="AD138:AD142"/>
    <mergeCell ref="AD144:AD148"/>
    <mergeCell ref="AD150:AD154"/>
    <mergeCell ref="AD156:AD160"/>
    <mergeCell ref="AD162:AD166"/>
    <mergeCell ref="AD168:AD172"/>
    <mergeCell ref="AD174:AD178"/>
    <mergeCell ref="AD180:AD184"/>
    <mergeCell ref="AD186:AD190"/>
    <mergeCell ref="AD192:AD196"/>
    <mergeCell ref="AD198:AD202"/>
    <mergeCell ref="AD204:AD208"/>
    <mergeCell ref="AD210:AD214"/>
    <mergeCell ref="AD216:AD220"/>
    <mergeCell ref="AD223:AD227"/>
    <mergeCell ref="AD229:AD233"/>
    <mergeCell ref="AD235:AD239"/>
    <mergeCell ref="AD241:AD245"/>
    <mergeCell ref="AD247:AD251"/>
    <mergeCell ref="AD253:AD257"/>
    <mergeCell ref="AD259:AD263"/>
    <mergeCell ref="AD265:AD269"/>
    <mergeCell ref="AD271:AD275"/>
    <mergeCell ref="AD277:AD281"/>
    <mergeCell ref="AD283:AD287"/>
    <mergeCell ref="AD289:AD293"/>
    <mergeCell ref="AD296:AD301"/>
    <mergeCell ref="AD303:AD308"/>
    <mergeCell ref="AD310:AD315"/>
    <mergeCell ref="AD317:AD322"/>
    <mergeCell ref="AD324:AD329"/>
    <mergeCell ref="AD331:AD336"/>
    <mergeCell ref="AD338:AD343"/>
    <mergeCell ref="AD345:AD350"/>
    <mergeCell ref="AD352:AD357"/>
    <mergeCell ref="AD359:AD364"/>
    <mergeCell ref="AD376:AD377"/>
    <mergeCell ref="AE4:AE5"/>
    <mergeCell ref="AE6:AE10"/>
    <mergeCell ref="AE12:AE16"/>
    <mergeCell ref="AE18:AE22"/>
    <mergeCell ref="AE24:AE28"/>
    <mergeCell ref="AE30:AE34"/>
    <mergeCell ref="AE36:AE40"/>
    <mergeCell ref="AE42:AE46"/>
    <mergeCell ref="AE48:AE52"/>
    <mergeCell ref="AE54:AE58"/>
    <mergeCell ref="AE60:AE64"/>
    <mergeCell ref="AE66:AE70"/>
    <mergeCell ref="AE72:AE76"/>
    <mergeCell ref="AE78:AE82"/>
    <mergeCell ref="AE84:AE88"/>
    <mergeCell ref="AE90:AE94"/>
    <mergeCell ref="AE96:AE100"/>
    <mergeCell ref="AE102:AE106"/>
    <mergeCell ref="AE108:AE112"/>
    <mergeCell ref="AE114:AE118"/>
    <mergeCell ref="AE120:AE124"/>
    <mergeCell ref="AE126:AE130"/>
    <mergeCell ref="AE132:AE136"/>
    <mergeCell ref="AE138:AE142"/>
    <mergeCell ref="AE144:AE148"/>
    <mergeCell ref="AE150:AE154"/>
    <mergeCell ref="AE156:AE160"/>
    <mergeCell ref="AE162:AE166"/>
    <mergeCell ref="AE168:AE172"/>
    <mergeCell ref="AE174:AE178"/>
    <mergeCell ref="AE180:AE184"/>
    <mergeCell ref="AE186:AE190"/>
    <mergeCell ref="AE192:AE196"/>
    <mergeCell ref="AE198:AE202"/>
    <mergeCell ref="AE204:AE208"/>
    <mergeCell ref="AE210:AE214"/>
    <mergeCell ref="AE216:AE220"/>
    <mergeCell ref="AE223:AE227"/>
    <mergeCell ref="AE229:AE233"/>
    <mergeCell ref="AE235:AE239"/>
    <mergeCell ref="AE241:AE245"/>
    <mergeCell ref="AE247:AE251"/>
    <mergeCell ref="AE253:AE257"/>
    <mergeCell ref="AE259:AE263"/>
    <mergeCell ref="AE265:AE269"/>
    <mergeCell ref="AE271:AE275"/>
    <mergeCell ref="AE277:AE281"/>
    <mergeCell ref="AE283:AE287"/>
    <mergeCell ref="AE289:AE293"/>
    <mergeCell ref="AE296:AE301"/>
    <mergeCell ref="AE303:AE308"/>
    <mergeCell ref="AE310:AE315"/>
    <mergeCell ref="AE317:AE322"/>
    <mergeCell ref="AE324:AE329"/>
    <mergeCell ref="AE331:AE336"/>
    <mergeCell ref="AE338:AE343"/>
    <mergeCell ref="AE345:AE350"/>
    <mergeCell ref="AE352:AE357"/>
    <mergeCell ref="AE359:AE364"/>
    <mergeCell ref="AE376:AE377"/>
    <mergeCell ref="AF4:AF5"/>
    <mergeCell ref="AF6:AF10"/>
    <mergeCell ref="AF12:AF16"/>
    <mergeCell ref="AF18:AF22"/>
    <mergeCell ref="AF24:AF28"/>
    <mergeCell ref="AF30:AF34"/>
    <mergeCell ref="AF36:AF40"/>
    <mergeCell ref="AF42:AF46"/>
    <mergeCell ref="AF48:AF52"/>
    <mergeCell ref="AF54:AF58"/>
    <mergeCell ref="AF60:AF64"/>
    <mergeCell ref="AF66:AF70"/>
    <mergeCell ref="AF72:AF76"/>
    <mergeCell ref="AF78:AF82"/>
    <mergeCell ref="AF84:AF88"/>
    <mergeCell ref="AF90:AF94"/>
    <mergeCell ref="AF96:AF100"/>
    <mergeCell ref="AF102:AF106"/>
    <mergeCell ref="AF108:AF112"/>
    <mergeCell ref="AF114:AF118"/>
    <mergeCell ref="AF120:AF124"/>
    <mergeCell ref="AF126:AF130"/>
    <mergeCell ref="AF132:AF136"/>
    <mergeCell ref="AF138:AF142"/>
    <mergeCell ref="AF144:AF148"/>
    <mergeCell ref="AF150:AF154"/>
    <mergeCell ref="AF156:AF160"/>
    <mergeCell ref="AF162:AF166"/>
    <mergeCell ref="AF168:AF172"/>
    <mergeCell ref="AF174:AF178"/>
    <mergeCell ref="AF180:AF184"/>
    <mergeCell ref="AF186:AF190"/>
    <mergeCell ref="AF192:AF196"/>
    <mergeCell ref="AF198:AF202"/>
    <mergeCell ref="AF204:AF208"/>
    <mergeCell ref="AF210:AF214"/>
    <mergeCell ref="AF216:AF220"/>
    <mergeCell ref="AF223:AF227"/>
    <mergeCell ref="AF229:AF233"/>
    <mergeCell ref="AF235:AF239"/>
    <mergeCell ref="AF241:AF245"/>
    <mergeCell ref="AF247:AF251"/>
    <mergeCell ref="AF253:AF257"/>
    <mergeCell ref="AF259:AF263"/>
    <mergeCell ref="AF265:AF269"/>
    <mergeCell ref="AF271:AF275"/>
    <mergeCell ref="AF277:AF281"/>
    <mergeCell ref="AF283:AF287"/>
    <mergeCell ref="AF289:AF293"/>
    <mergeCell ref="AF296:AF301"/>
    <mergeCell ref="AF303:AF308"/>
    <mergeCell ref="AF310:AF315"/>
    <mergeCell ref="AF317:AF322"/>
    <mergeCell ref="AF324:AF329"/>
    <mergeCell ref="AF331:AF336"/>
    <mergeCell ref="AF338:AF343"/>
    <mergeCell ref="AF345:AF350"/>
    <mergeCell ref="AF352:AF357"/>
    <mergeCell ref="AF359:AF364"/>
    <mergeCell ref="AF376:AF377"/>
    <mergeCell ref="AG4:AG5"/>
    <mergeCell ref="AG6:AG10"/>
    <mergeCell ref="AG12:AG16"/>
    <mergeCell ref="AG18:AG22"/>
    <mergeCell ref="AG24:AG28"/>
    <mergeCell ref="AG30:AG34"/>
    <mergeCell ref="AG36:AG40"/>
    <mergeCell ref="AG42:AG46"/>
    <mergeCell ref="AG48:AG52"/>
    <mergeCell ref="AG54:AG58"/>
    <mergeCell ref="AG60:AG64"/>
    <mergeCell ref="AG66:AG70"/>
    <mergeCell ref="AG72:AG76"/>
    <mergeCell ref="AG78:AG82"/>
    <mergeCell ref="AG84:AG88"/>
    <mergeCell ref="AG90:AG94"/>
    <mergeCell ref="AG96:AG100"/>
    <mergeCell ref="AG102:AG106"/>
    <mergeCell ref="AG108:AG112"/>
    <mergeCell ref="AG114:AG118"/>
    <mergeCell ref="AG120:AG124"/>
    <mergeCell ref="AG126:AG130"/>
    <mergeCell ref="AG132:AG136"/>
    <mergeCell ref="AG138:AG142"/>
    <mergeCell ref="AG144:AG148"/>
    <mergeCell ref="AG150:AG154"/>
    <mergeCell ref="AG156:AG160"/>
    <mergeCell ref="AG162:AG166"/>
    <mergeCell ref="AG168:AG172"/>
    <mergeCell ref="AG174:AG178"/>
    <mergeCell ref="AG180:AG184"/>
    <mergeCell ref="AG186:AG190"/>
    <mergeCell ref="AG192:AG196"/>
    <mergeCell ref="AG198:AG202"/>
    <mergeCell ref="AG204:AG208"/>
    <mergeCell ref="AG210:AG214"/>
    <mergeCell ref="AG216:AG220"/>
    <mergeCell ref="AG223:AG227"/>
    <mergeCell ref="AG229:AG233"/>
    <mergeCell ref="AG235:AG239"/>
    <mergeCell ref="AG241:AG245"/>
    <mergeCell ref="AG247:AG251"/>
    <mergeCell ref="AG253:AG257"/>
    <mergeCell ref="AG259:AG263"/>
    <mergeCell ref="AG265:AG269"/>
    <mergeCell ref="AG271:AG275"/>
    <mergeCell ref="AG277:AG281"/>
    <mergeCell ref="AG283:AG287"/>
    <mergeCell ref="AG289:AG293"/>
    <mergeCell ref="AG296:AG301"/>
    <mergeCell ref="AG303:AG308"/>
    <mergeCell ref="AG310:AG315"/>
    <mergeCell ref="AG317:AG322"/>
    <mergeCell ref="AG324:AG329"/>
    <mergeCell ref="AG331:AG336"/>
    <mergeCell ref="AG338:AG343"/>
    <mergeCell ref="AG345:AG350"/>
    <mergeCell ref="AG352:AG357"/>
    <mergeCell ref="AG359:AG364"/>
    <mergeCell ref="AG376:AG377"/>
    <mergeCell ref="AH4:AH5"/>
    <mergeCell ref="AH6:AH10"/>
    <mergeCell ref="AH12:AH16"/>
    <mergeCell ref="AH18:AH22"/>
    <mergeCell ref="AH24:AH28"/>
    <mergeCell ref="AH30:AH34"/>
    <mergeCell ref="AH36:AH40"/>
    <mergeCell ref="AH42:AH46"/>
    <mergeCell ref="AH48:AH52"/>
    <mergeCell ref="AH54:AH58"/>
    <mergeCell ref="AH60:AH64"/>
    <mergeCell ref="AH66:AH70"/>
    <mergeCell ref="AH72:AH76"/>
    <mergeCell ref="AH78:AH82"/>
    <mergeCell ref="AH84:AH88"/>
    <mergeCell ref="AH90:AH94"/>
    <mergeCell ref="AH96:AH100"/>
    <mergeCell ref="AH102:AH106"/>
    <mergeCell ref="AH108:AH112"/>
    <mergeCell ref="AH114:AH118"/>
    <mergeCell ref="AH120:AH124"/>
    <mergeCell ref="AH126:AH130"/>
    <mergeCell ref="AH132:AH136"/>
    <mergeCell ref="AH138:AH142"/>
    <mergeCell ref="AH144:AH148"/>
    <mergeCell ref="AH150:AH154"/>
    <mergeCell ref="AH156:AH160"/>
    <mergeCell ref="AH162:AH166"/>
    <mergeCell ref="AH168:AH172"/>
    <mergeCell ref="AH174:AH178"/>
    <mergeCell ref="AH180:AH184"/>
    <mergeCell ref="AH186:AH190"/>
    <mergeCell ref="AH192:AH196"/>
    <mergeCell ref="AH198:AH202"/>
    <mergeCell ref="AH204:AH208"/>
    <mergeCell ref="AH210:AH214"/>
    <mergeCell ref="AH216:AH220"/>
    <mergeCell ref="AH223:AH227"/>
    <mergeCell ref="AH229:AH233"/>
    <mergeCell ref="AH235:AH239"/>
    <mergeCell ref="AH241:AH245"/>
    <mergeCell ref="AH247:AH251"/>
    <mergeCell ref="AH253:AH257"/>
    <mergeCell ref="AH259:AH263"/>
    <mergeCell ref="AH265:AH269"/>
    <mergeCell ref="AH271:AH275"/>
    <mergeCell ref="AH277:AH281"/>
    <mergeCell ref="AH283:AH287"/>
    <mergeCell ref="AH289:AH293"/>
    <mergeCell ref="AH296:AH301"/>
    <mergeCell ref="AH303:AH308"/>
    <mergeCell ref="AH310:AH315"/>
    <mergeCell ref="AH317:AH322"/>
    <mergeCell ref="AH324:AH329"/>
    <mergeCell ref="AH331:AH336"/>
    <mergeCell ref="AH338:AH343"/>
    <mergeCell ref="AH345:AH350"/>
    <mergeCell ref="AH352:AH357"/>
    <mergeCell ref="AH359:AH364"/>
    <mergeCell ref="AH376:AH377"/>
    <mergeCell ref="AI4:AI5"/>
    <mergeCell ref="AI6:AI10"/>
    <mergeCell ref="AI12:AI16"/>
    <mergeCell ref="AI18:AI22"/>
    <mergeCell ref="AI24:AI28"/>
    <mergeCell ref="AI30:AI34"/>
    <mergeCell ref="AI36:AI40"/>
    <mergeCell ref="AI42:AI46"/>
    <mergeCell ref="AI48:AI52"/>
    <mergeCell ref="AI54:AI58"/>
    <mergeCell ref="AI60:AI64"/>
    <mergeCell ref="AI66:AI70"/>
    <mergeCell ref="AI72:AI76"/>
    <mergeCell ref="AI78:AI82"/>
    <mergeCell ref="AI84:AI88"/>
    <mergeCell ref="AI90:AI94"/>
    <mergeCell ref="AI96:AI100"/>
    <mergeCell ref="AI102:AI106"/>
    <mergeCell ref="AI108:AI112"/>
    <mergeCell ref="AI114:AI118"/>
    <mergeCell ref="AI120:AI124"/>
    <mergeCell ref="AI126:AI130"/>
    <mergeCell ref="AI132:AI136"/>
    <mergeCell ref="AI138:AI142"/>
    <mergeCell ref="AI144:AI148"/>
    <mergeCell ref="AI150:AI154"/>
    <mergeCell ref="AI156:AI160"/>
    <mergeCell ref="AI162:AI166"/>
    <mergeCell ref="AI168:AI172"/>
    <mergeCell ref="AI174:AI178"/>
    <mergeCell ref="AI180:AI184"/>
    <mergeCell ref="AI186:AI190"/>
    <mergeCell ref="AI192:AI196"/>
    <mergeCell ref="AI198:AI202"/>
    <mergeCell ref="AI204:AI208"/>
    <mergeCell ref="AI210:AI214"/>
    <mergeCell ref="AI216:AI220"/>
    <mergeCell ref="AI223:AI227"/>
    <mergeCell ref="AI229:AI233"/>
    <mergeCell ref="AI235:AI239"/>
    <mergeCell ref="AI241:AI245"/>
    <mergeCell ref="AI247:AI251"/>
    <mergeCell ref="AI253:AI257"/>
    <mergeCell ref="AI259:AI263"/>
    <mergeCell ref="AI265:AI269"/>
    <mergeCell ref="AI271:AI275"/>
    <mergeCell ref="AI277:AI281"/>
    <mergeCell ref="AI283:AI287"/>
    <mergeCell ref="AI289:AI293"/>
    <mergeCell ref="AI296:AI301"/>
    <mergeCell ref="AI303:AI308"/>
    <mergeCell ref="AI310:AI315"/>
    <mergeCell ref="AI317:AI322"/>
    <mergeCell ref="AI324:AI329"/>
    <mergeCell ref="AI331:AI336"/>
    <mergeCell ref="AI338:AI343"/>
    <mergeCell ref="AI345:AI350"/>
    <mergeCell ref="AI352:AI357"/>
    <mergeCell ref="AI359:AI364"/>
    <mergeCell ref="AI376:AI377"/>
    <mergeCell ref="AJ4:AJ5"/>
    <mergeCell ref="AJ6:AJ10"/>
    <mergeCell ref="AJ12:AJ16"/>
    <mergeCell ref="AJ18:AJ22"/>
    <mergeCell ref="AJ24:AJ28"/>
    <mergeCell ref="AJ30:AJ34"/>
    <mergeCell ref="AJ36:AJ40"/>
    <mergeCell ref="AJ42:AJ46"/>
    <mergeCell ref="AJ48:AJ52"/>
    <mergeCell ref="AJ54:AJ58"/>
    <mergeCell ref="AJ60:AJ64"/>
    <mergeCell ref="AJ66:AJ70"/>
    <mergeCell ref="AJ72:AJ76"/>
    <mergeCell ref="AJ78:AJ82"/>
    <mergeCell ref="AJ84:AJ88"/>
    <mergeCell ref="AJ90:AJ94"/>
    <mergeCell ref="AJ96:AJ100"/>
    <mergeCell ref="AJ102:AJ106"/>
    <mergeCell ref="AJ108:AJ112"/>
    <mergeCell ref="AJ114:AJ118"/>
    <mergeCell ref="AJ120:AJ124"/>
    <mergeCell ref="AJ126:AJ130"/>
    <mergeCell ref="AJ132:AJ136"/>
    <mergeCell ref="AJ138:AJ142"/>
    <mergeCell ref="AJ144:AJ148"/>
    <mergeCell ref="AJ150:AJ154"/>
    <mergeCell ref="AJ156:AJ160"/>
    <mergeCell ref="AJ162:AJ166"/>
    <mergeCell ref="AJ168:AJ172"/>
    <mergeCell ref="AJ174:AJ178"/>
    <mergeCell ref="AJ180:AJ184"/>
    <mergeCell ref="AJ186:AJ190"/>
    <mergeCell ref="AJ192:AJ196"/>
    <mergeCell ref="AJ198:AJ202"/>
    <mergeCell ref="AJ204:AJ208"/>
    <mergeCell ref="AJ210:AJ214"/>
    <mergeCell ref="AJ216:AJ220"/>
    <mergeCell ref="AJ223:AJ227"/>
    <mergeCell ref="AJ229:AJ233"/>
    <mergeCell ref="AJ235:AJ239"/>
    <mergeCell ref="AJ241:AJ245"/>
    <mergeCell ref="AJ247:AJ251"/>
    <mergeCell ref="AJ253:AJ257"/>
    <mergeCell ref="AJ259:AJ263"/>
    <mergeCell ref="AJ265:AJ269"/>
    <mergeCell ref="AJ271:AJ275"/>
    <mergeCell ref="AJ277:AJ281"/>
    <mergeCell ref="AJ283:AJ287"/>
    <mergeCell ref="AJ289:AJ293"/>
    <mergeCell ref="AJ296:AJ301"/>
    <mergeCell ref="AJ303:AJ308"/>
    <mergeCell ref="AJ310:AJ315"/>
    <mergeCell ref="AJ317:AJ322"/>
    <mergeCell ref="AJ324:AJ329"/>
    <mergeCell ref="AJ331:AJ336"/>
    <mergeCell ref="AJ338:AJ343"/>
    <mergeCell ref="AJ345:AJ350"/>
    <mergeCell ref="AJ352:AJ357"/>
    <mergeCell ref="AJ359:AJ364"/>
    <mergeCell ref="AJ376:AJ377"/>
    <mergeCell ref="AK4:AK5"/>
    <mergeCell ref="AK6:AK10"/>
    <mergeCell ref="AK12:AK16"/>
    <mergeCell ref="AK18:AK22"/>
    <mergeCell ref="AK24:AK28"/>
    <mergeCell ref="AK30:AK34"/>
    <mergeCell ref="AK36:AK40"/>
    <mergeCell ref="AK42:AK46"/>
    <mergeCell ref="AK48:AK52"/>
    <mergeCell ref="AK54:AK58"/>
    <mergeCell ref="AK60:AK64"/>
    <mergeCell ref="AK66:AK70"/>
    <mergeCell ref="AK72:AK76"/>
    <mergeCell ref="AK78:AK82"/>
    <mergeCell ref="AK84:AK88"/>
    <mergeCell ref="AK90:AK94"/>
    <mergeCell ref="AK96:AK100"/>
    <mergeCell ref="AK102:AK106"/>
    <mergeCell ref="AK108:AK112"/>
    <mergeCell ref="AK114:AK118"/>
    <mergeCell ref="AK120:AK124"/>
    <mergeCell ref="AK126:AK130"/>
    <mergeCell ref="AK132:AK136"/>
    <mergeCell ref="AK138:AK142"/>
    <mergeCell ref="AK144:AK148"/>
    <mergeCell ref="AK150:AK154"/>
    <mergeCell ref="AK156:AK160"/>
    <mergeCell ref="AK162:AK166"/>
    <mergeCell ref="AK168:AK172"/>
    <mergeCell ref="AK174:AK178"/>
    <mergeCell ref="AK180:AK184"/>
    <mergeCell ref="AK186:AK190"/>
    <mergeCell ref="AK192:AK196"/>
    <mergeCell ref="AK198:AK202"/>
    <mergeCell ref="AK204:AK208"/>
    <mergeCell ref="AK210:AK214"/>
    <mergeCell ref="AK216:AK220"/>
    <mergeCell ref="AK223:AK227"/>
    <mergeCell ref="AK229:AK233"/>
    <mergeCell ref="AK235:AK239"/>
    <mergeCell ref="AK241:AK245"/>
    <mergeCell ref="AK247:AK251"/>
    <mergeCell ref="AK253:AK257"/>
    <mergeCell ref="AK259:AK263"/>
    <mergeCell ref="AK265:AK269"/>
    <mergeCell ref="AK271:AK275"/>
    <mergeCell ref="AK277:AK281"/>
    <mergeCell ref="AK283:AK287"/>
    <mergeCell ref="AK289:AK293"/>
    <mergeCell ref="AK296:AK301"/>
    <mergeCell ref="AK303:AK308"/>
    <mergeCell ref="AK310:AK315"/>
    <mergeCell ref="AK317:AK322"/>
    <mergeCell ref="AK324:AK329"/>
    <mergeCell ref="AK331:AK336"/>
    <mergeCell ref="AK338:AK343"/>
    <mergeCell ref="AK345:AK350"/>
    <mergeCell ref="AK352:AK357"/>
    <mergeCell ref="AK359:AK364"/>
    <mergeCell ref="AK376:AK377"/>
    <mergeCell ref="AL4:AL5"/>
    <mergeCell ref="AL6:AL10"/>
    <mergeCell ref="AL12:AL16"/>
    <mergeCell ref="AL18:AL22"/>
    <mergeCell ref="AL24:AL28"/>
    <mergeCell ref="AL30:AL34"/>
    <mergeCell ref="AL36:AL40"/>
    <mergeCell ref="AL42:AL46"/>
    <mergeCell ref="AL48:AL52"/>
    <mergeCell ref="AL54:AL58"/>
    <mergeCell ref="AL60:AL64"/>
    <mergeCell ref="AL66:AL70"/>
    <mergeCell ref="AL72:AL76"/>
    <mergeCell ref="AL78:AL82"/>
    <mergeCell ref="AL84:AL88"/>
    <mergeCell ref="AL90:AL94"/>
    <mergeCell ref="AL96:AL100"/>
    <mergeCell ref="AL102:AL106"/>
    <mergeCell ref="AL108:AL112"/>
    <mergeCell ref="AL114:AL118"/>
    <mergeCell ref="AL120:AL124"/>
    <mergeCell ref="AL126:AL130"/>
    <mergeCell ref="AL132:AL136"/>
    <mergeCell ref="AL138:AL142"/>
    <mergeCell ref="AL144:AL148"/>
    <mergeCell ref="AL150:AL154"/>
    <mergeCell ref="AL156:AL160"/>
    <mergeCell ref="AL162:AL166"/>
    <mergeCell ref="AL168:AL172"/>
    <mergeCell ref="AL174:AL178"/>
    <mergeCell ref="AL180:AL184"/>
    <mergeCell ref="AL186:AL190"/>
    <mergeCell ref="AL192:AL196"/>
    <mergeCell ref="AL198:AL202"/>
    <mergeCell ref="AL204:AL208"/>
    <mergeCell ref="AL210:AL214"/>
    <mergeCell ref="AL216:AL220"/>
    <mergeCell ref="AL223:AL227"/>
    <mergeCell ref="AL229:AL233"/>
    <mergeCell ref="AL235:AL239"/>
    <mergeCell ref="AL241:AL245"/>
    <mergeCell ref="AL247:AL251"/>
    <mergeCell ref="AL253:AL257"/>
    <mergeCell ref="AL259:AL263"/>
    <mergeCell ref="AL265:AL269"/>
    <mergeCell ref="AL271:AL275"/>
    <mergeCell ref="AL277:AL281"/>
    <mergeCell ref="AL283:AL287"/>
    <mergeCell ref="AL289:AL293"/>
    <mergeCell ref="AL296:AL301"/>
    <mergeCell ref="AL303:AL308"/>
    <mergeCell ref="AL310:AL315"/>
    <mergeCell ref="AL317:AL322"/>
    <mergeCell ref="AL324:AL329"/>
    <mergeCell ref="AL331:AL336"/>
    <mergeCell ref="AL338:AL343"/>
    <mergeCell ref="AL345:AL350"/>
    <mergeCell ref="AL352:AL357"/>
    <mergeCell ref="AL359:AL364"/>
    <mergeCell ref="AL376:AL377"/>
    <mergeCell ref="AM4:AM5"/>
    <mergeCell ref="AM6:AM10"/>
    <mergeCell ref="AM12:AM16"/>
    <mergeCell ref="AM18:AM22"/>
    <mergeCell ref="AM24:AM28"/>
    <mergeCell ref="AM30:AM34"/>
    <mergeCell ref="AM36:AM40"/>
    <mergeCell ref="AM42:AM46"/>
    <mergeCell ref="AM48:AM52"/>
    <mergeCell ref="AM54:AM58"/>
    <mergeCell ref="AM60:AM64"/>
    <mergeCell ref="AM66:AM70"/>
    <mergeCell ref="AM72:AM76"/>
    <mergeCell ref="AM78:AM82"/>
    <mergeCell ref="AM84:AM88"/>
    <mergeCell ref="AM90:AM94"/>
    <mergeCell ref="AM96:AM100"/>
    <mergeCell ref="AM102:AM106"/>
    <mergeCell ref="AM108:AM112"/>
    <mergeCell ref="AM114:AM118"/>
    <mergeCell ref="AM120:AM124"/>
    <mergeCell ref="AM126:AM130"/>
    <mergeCell ref="AM132:AM136"/>
    <mergeCell ref="AM138:AM142"/>
    <mergeCell ref="AM144:AM148"/>
    <mergeCell ref="AM150:AM154"/>
    <mergeCell ref="AM156:AM160"/>
    <mergeCell ref="AM162:AM166"/>
    <mergeCell ref="AM168:AM172"/>
    <mergeCell ref="AM174:AM178"/>
    <mergeCell ref="AM180:AM184"/>
    <mergeCell ref="AM186:AM190"/>
    <mergeCell ref="AM192:AM196"/>
    <mergeCell ref="AM198:AM202"/>
    <mergeCell ref="AM204:AM208"/>
    <mergeCell ref="AM210:AM214"/>
    <mergeCell ref="AM216:AM220"/>
    <mergeCell ref="AM223:AM227"/>
    <mergeCell ref="AM229:AM233"/>
    <mergeCell ref="AM235:AM239"/>
    <mergeCell ref="AM241:AM245"/>
    <mergeCell ref="AM247:AM251"/>
    <mergeCell ref="AM253:AM257"/>
    <mergeCell ref="AM259:AM263"/>
    <mergeCell ref="AM265:AM269"/>
    <mergeCell ref="AM271:AM275"/>
    <mergeCell ref="AM277:AM281"/>
    <mergeCell ref="AM283:AM287"/>
    <mergeCell ref="AM289:AM293"/>
    <mergeCell ref="AM296:AM301"/>
    <mergeCell ref="AM303:AM308"/>
    <mergeCell ref="AM310:AM315"/>
    <mergeCell ref="AM317:AM322"/>
    <mergeCell ref="AM324:AM329"/>
    <mergeCell ref="AM331:AM336"/>
    <mergeCell ref="AM338:AM343"/>
    <mergeCell ref="AM345:AM350"/>
    <mergeCell ref="AM352:AM357"/>
    <mergeCell ref="AM359:AM364"/>
    <mergeCell ref="AM376:AM377"/>
    <mergeCell ref="AN4:AN5"/>
    <mergeCell ref="AN6:AN10"/>
    <mergeCell ref="AN12:AN16"/>
    <mergeCell ref="AN18:AN22"/>
    <mergeCell ref="AN24:AN28"/>
    <mergeCell ref="AN30:AN34"/>
    <mergeCell ref="AN36:AN40"/>
    <mergeCell ref="AN42:AN46"/>
    <mergeCell ref="AN48:AN52"/>
    <mergeCell ref="AN54:AN58"/>
    <mergeCell ref="AN60:AN64"/>
    <mergeCell ref="AN66:AN70"/>
    <mergeCell ref="AN72:AN76"/>
    <mergeCell ref="AN78:AN82"/>
    <mergeCell ref="AN84:AN88"/>
    <mergeCell ref="AN90:AN94"/>
    <mergeCell ref="AN96:AN100"/>
    <mergeCell ref="AN102:AN106"/>
    <mergeCell ref="AN108:AN112"/>
    <mergeCell ref="AN114:AN118"/>
    <mergeCell ref="AN120:AN124"/>
    <mergeCell ref="AN126:AN130"/>
    <mergeCell ref="AN132:AN136"/>
    <mergeCell ref="AN138:AN142"/>
    <mergeCell ref="AN144:AN148"/>
    <mergeCell ref="AN150:AN154"/>
    <mergeCell ref="AN156:AN160"/>
    <mergeCell ref="AN162:AN166"/>
    <mergeCell ref="AN168:AN172"/>
    <mergeCell ref="AN174:AN178"/>
    <mergeCell ref="AN180:AN184"/>
    <mergeCell ref="AN186:AN190"/>
    <mergeCell ref="AN192:AN196"/>
    <mergeCell ref="AN198:AN202"/>
    <mergeCell ref="AN204:AN208"/>
    <mergeCell ref="AN210:AN214"/>
    <mergeCell ref="AN216:AN220"/>
    <mergeCell ref="AN223:AN227"/>
    <mergeCell ref="AN229:AN233"/>
    <mergeCell ref="AN235:AN239"/>
    <mergeCell ref="AN241:AN245"/>
    <mergeCell ref="AN247:AN251"/>
    <mergeCell ref="AN253:AN257"/>
    <mergeCell ref="AN259:AN263"/>
    <mergeCell ref="AN265:AN269"/>
    <mergeCell ref="AN271:AN275"/>
    <mergeCell ref="AN277:AN281"/>
    <mergeCell ref="AN283:AN287"/>
    <mergeCell ref="AN289:AN293"/>
    <mergeCell ref="AN296:AN301"/>
    <mergeCell ref="AN303:AN308"/>
    <mergeCell ref="AN310:AN315"/>
    <mergeCell ref="AN317:AN322"/>
    <mergeCell ref="AN324:AN329"/>
    <mergeCell ref="AN331:AN336"/>
    <mergeCell ref="AN338:AN343"/>
    <mergeCell ref="AN345:AN350"/>
    <mergeCell ref="AN352:AN357"/>
    <mergeCell ref="AN359:AN364"/>
    <mergeCell ref="AN376:AN377"/>
    <mergeCell ref="AO2:AO5"/>
    <mergeCell ref="AO6:AO10"/>
    <mergeCell ref="AO12:AO16"/>
    <mergeCell ref="AO18:AO22"/>
    <mergeCell ref="AO24:AO28"/>
    <mergeCell ref="AO30:AO34"/>
    <mergeCell ref="AO36:AO40"/>
    <mergeCell ref="AO42:AO46"/>
    <mergeCell ref="AO48:AO52"/>
    <mergeCell ref="AO54:AO58"/>
    <mergeCell ref="AO60:AO64"/>
    <mergeCell ref="AO66:AO70"/>
    <mergeCell ref="AO72:AO76"/>
    <mergeCell ref="AO78:AO82"/>
    <mergeCell ref="AO84:AO88"/>
    <mergeCell ref="AO90:AO94"/>
    <mergeCell ref="AO96:AO100"/>
    <mergeCell ref="AO102:AO106"/>
    <mergeCell ref="AO108:AO112"/>
    <mergeCell ref="AO114:AO118"/>
    <mergeCell ref="AO303:AO308"/>
    <mergeCell ref="AO310:AO315"/>
    <mergeCell ref="AO317:AO322"/>
    <mergeCell ref="AO324:AO329"/>
    <mergeCell ref="AO120:AO124"/>
    <mergeCell ref="AO126:AO130"/>
    <mergeCell ref="AO132:AO136"/>
    <mergeCell ref="AO138:AO142"/>
    <mergeCell ref="AO144:AO148"/>
    <mergeCell ref="AO150:AO154"/>
    <mergeCell ref="AO156:AO160"/>
    <mergeCell ref="AO162:AO166"/>
    <mergeCell ref="AO168:AO172"/>
    <mergeCell ref="AO174:AO178"/>
    <mergeCell ref="AO180:AO184"/>
    <mergeCell ref="AO186:AO190"/>
    <mergeCell ref="AO192:AO196"/>
    <mergeCell ref="AO198:AO202"/>
    <mergeCell ref="AO204:AO208"/>
    <mergeCell ref="AO210:AO214"/>
    <mergeCell ref="AO216:AO220"/>
    <mergeCell ref="AO331:AO336"/>
    <mergeCell ref="AO338:AO343"/>
    <mergeCell ref="AO345:AO350"/>
    <mergeCell ref="AO352:AO357"/>
    <mergeCell ref="AO359:AO364"/>
    <mergeCell ref="AO376:AO377"/>
    <mergeCell ref="AP376:AP377"/>
    <mergeCell ref="AQ374:AQ377"/>
    <mergeCell ref="B210:C215"/>
    <mergeCell ref="B204:C209"/>
    <mergeCell ref="B374:C377"/>
    <mergeCell ref="B359:C365"/>
    <mergeCell ref="B352:C358"/>
    <mergeCell ref="B345:C351"/>
    <mergeCell ref="B338:C344"/>
    <mergeCell ref="B331:C337"/>
    <mergeCell ref="B324:C330"/>
    <mergeCell ref="B317:C323"/>
    <mergeCell ref="B310:C316"/>
    <mergeCell ref="AO223:AO227"/>
    <mergeCell ref="AO229:AO233"/>
    <mergeCell ref="AO235:AO239"/>
    <mergeCell ref="AO241:AO245"/>
    <mergeCell ref="AO247:AO251"/>
    <mergeCell ref="AO253:AO257"/>
    <mergeCell ref="AO259:AO263"/>
    <mergeCell ref="AO265:AO269"/>
    <mergeCell ref="AO271:AO275"/>
    <mergeCell ref="AO277:AO281"/>
    <mergeCell ref="AO283:AO287"/>
    <mergeCell ref="AO289:AO293"/>
    <mergeCell ref="AO296:AO301"/>
    <mergeCell ref="B42:C47"/>
    <mergeCell ref="B36:C41"/>
    <mergeCell ref="B30:C35"/>
    <mergeCell ref="B24:C29"/>
    <mergeCell ref="B18:C23"/>
    <mergeCell ref="B12:C17"/>
    <mergeCell ref="B6:C11"/>
    <mergeCell ref="B2:C5"/>
    <mergeCell ref="B198:C203"/>
    <mergeCell ref="B192:C197"/>
    <mergeCell ref="B186:C191"/>
    <mergeCell ref="B180:C185"/>
    <mergeCell ref="B174:C179"/>
    <mergeCell ref="B168:C173"/>
    <mergeCell ref="B162:C167"/>
    <mergeCell ref="B156:C158"/>
    <mergeCell ref="B150:C152"/>
    <mergeCell ref="B144:C149"/>
    <mergeCell ref="B138:C143"/>
    <mergeCell ref="B132:C137"/>
    <mergeCell ref="B126:C131"/>
    <mergeCell ref="B120:C125"/>
    <mergeCell ref="B114:C119"/>
    <mergeCell ref="B108:C113"/>
    <mergeCell ref="B102:C107"/>
    <mergeCell ref="B96:C101"/>
    <mergeCell ref="B90:C95"/>
    <mergeCell ref="B84:C89"/>
    <mergeCell ref="B78:C83"/>
    <mergeCell ref="B72:C77"/>
    <mergeCell ref="B66:C71"/>
    <mergeCell ref="B60:C65"/>
    <mergeCell ref="B54:C59"/>
    <mergeCell ref="B48:C53"/>
    <mergeCell ref="B303:C309"/>
    <mergeCell ref="B296:C302"/>
    <mergeCell ref="B289:C294"/>
    <mergeCell ref="B283:C288"/>
    <mergeCell ref="B277:C282"/>
    <mergeCell ref="B271:C276"/>
    <mergeCell ref="B265:C270"/>
    <mergeCell ref="B259:C264"/>
    <mergeCell ref="B253:C258"/>
    <mergeCell ref="B247:C252"/>
    <mergeCell ref="B241:C246"/>
    <mergeCell ref="B235:C240"/>
    <mergeCell ref="B229:C234"/>
    <mergeCell ref="B223:C228"/>
    <mergeCell ref="B216:C221"/>
  </mergeCells>
  <conditionalFormatting sqref="D155">
    <cfRule type="cellIs" dxfId="165" priority="16" stopIfTrue="1" operator="lessThan">
      <formula>0</formula>
    </cfRule>
  </conditionalFormatting>
  <conditionalFormatting sqref="D161">
    <cfRule type="cellIs" dxfId="164" priority="17" stopIfTrue="1" operator="lessThan">
      <formula>0</formula>
    </cfRule>
  </conditionalFormatting>
  <conditionalFormatting sqref="M6:M10">
    <cfRule type="cellIs" dxfId="163" priority="69" stopIfTrue="1" operator="lessThan">
      <formula>0</formula>
    </cfRule>
  </conditionalFormatting>
  <conditionalFormatting sqref="M11">
    <cfRule type="containsText" dxfId="162" priority="225" operator="containsText" text="Falso">
      <formula>NOT(ISERROR(SEARCH("Falso",M11)))</formula>
    </cfRule>
  </conditionalFormatting>
  <conditionalFormatting sqref="M12:M16">
    <cfRule type="cellIs" dxfId="161" priority="67" stopIfTrue="1" operator="lessThan">
      <formula>0</formula>
    </cfRule>
  </conditionalFormatting>
  <conditionalFormatting sqref="M17">
    <cfRule type="containsText" dxfId="160" priority="224" operator="containsText" text="Falso">
      <formula>NOT(ISERROR(SEARCH("Falso",M17)))</formula>
    </cfRule>
  </conditionalFormatting>
  <conditionalFormatting sqref="M18:M22">
    <cfRule type="cellIs" dxfId="159" priority="66" stopIfTrue="1" operator="lessThan">
      <formula>0</formula>
    </cfRule>
  </conditionalFormatting>
  <conditionalFormatting sqref="M23">
    <cfRule type="containsText" dxfId="158" priority="215" operator="containsText" text="Falso">
      <formula>NOT(ISERROR(SEARCH("Falso",M23)))</formula>
    </cfRule>
  </conditionalFormatting>
  <conditionalFormatting sqref="M24:M28">
    <cfRule type="cellIs" dxfId="157" priority="65" stopIfTrue="1" operator="lessThan">
      <formula>0</formula>
    </cfRule>
  </conditionalFormatting>
  <conditionalFormatting sqref="M29">
    <cfRule type="containsText" dxfId="156" priority="214" operator="containsText" text="Falso">
      <formula>NOT(ISERROR(SEARCH("Falso",M29)))</formula>
    </cfRule>
  </conditionalFormatting>
  <conditionalFormatting sqref="M30:M34">
    <cfRule type="cellIs" dxfId="155" priority="64" stopIfTrue="1" operator="lessThan">
      <formula>0</formula>
    </cfRule>
  </conditionalFormatting>
  <conditionalFormatting sqref="M35">
    <cfRule type="containsText" dxfId="154" priority="205" operator="containsText" text="Falso">
      <formula>NOT(ISERROR(SEARCH("Falso",M35)))</formula>
    </cfRule>
  </conditionalFormatting>
  <conditionalFormatting sqref="M36:M40">
    <cfRule type="cellIs" dxfId="153" priority="63" stopIfTrue="1" operator="lessThan">
      <formula>0</formula>
    </cfRule>
  </conditionalFormatting>
  <conditionalFormatting sqref="M41">
    <cfRule type="containsText" dxfId="152" priority="204" operator="containsText" text="Falso">
      <formula>NOT(ISERROR(SEARCH("Falso",M41)))</formula>
    </cfRule>
  </conditionalFormatting>
  <conditionalFormatting sqref="M42:M46">
    <cfRule type="cellIs" dxfId="151" priority="62" stopIfTrue="1" operator="lessThan">
      <formula>0</formula>
    </cfRule>
  </conditionalFormatting>
  <conditionalFormatting sqref="M47">
    <cfRule type="containsText" dxfId="150" priority="195" operator="containsText" text="Falso">
      <formula>NOT(ISERROR(SEARCH("Falso",M47)))</formula>
    </cfRule>
  </conditionalFormatting>
  <conditionalFormatting sqref="M48:M52">
    <cfRule type="cellIs" dxfId="149" priority="61" stopIfTrue="1" operator="lessThan">
      <formula>0</formula>
    </cfRule>
  </conditionalFormatting>
  <conditionalFormatting sqref="M54:M58">
    <cfRule type="cellIs" dxfId="148" priority="60" stopIfTrue="1" operator="lessThan">
      <formula>0</formula>
    </cfRule>
  </conditionalFormatting>
  <conditionalFormatting sqref="M60:M64">
    <cfRule type="cellIs" dxfId="147" priority="59" stopIfTrue="1" operator="lessThan">
      <formula>0</formula>
    </cfRule>
  </conditionalFormatting>
  <conditionalFormatting sqref="M66:M70">
    <cfRule type="cellIs" dxfId="146" priority="58" stopIfTrue="1" operator="lessThan">
      <formula>0</formula>
    </cfRule>
  </conditionalFormatting>
  <conditionalFormatting sqref="M72:M76">
    <cfRule type="cellIs" dxfId="145" priority="57" stopIfTrue="1" operator="lessThan">
      <formula>0</formula>
    </cfRule>
  </conditionalFormatting>
  <conditionalFormatting sqref="M78:M82">
    <cfRule type="cellIs" dxfId="144" priority="56" stopIfTrue="1" operator="lessThan">
      <formula>0</formula>
    </cfRule>
  </conditionalFormatting>
  <conditionalFormatting sqref="M84:M88">
    <cfRule type="cellIs" dxfId="143" priority="55" stopIfTrue="1" operator="lessThan">
      <formula>0</formula>
    </cfRule>
  </conditionalFormatting>
  <conditionalFormatting sqref="M90:M94">
    <cfRule type="cellIs" dxfId="142" priority="54" stopIfTrue="1" operator="lessThan">
      <formula>0</formula>
    </cfRule>
  </conditionalFormatting>
  <conditionalFormatting sqref="M96:M100">
    <cfRule type="cellIs" dxfId="141" priority="53" stopIfTrue="1" operator="lessThan">
      <formula>0</formula>
    </cfRule>
  </conditionalFormatting>
  <conditionalFormatting sqref="M102:M106">
    <cfRule type="cellIs" dxfId="140" priority="52" stopIfTrue="1" operator="lessThan">
      <formula>0</formula>
    </cfRule>
  </conditionalFormatting>
  <conditionalFormatting sqref="M107">
    <cfRule type="containsText" dxfId="139" priority="180" operator="containsText" text="Falso">
      <formula>NOT(ISERROR(SEARCH("Falso",M107)))</formula>
    </cfRule>
  </conditionalFormatting>
  <conditionalFormatting sqref="M108:M112">
    <cfRule type="cellIs" dxfId="138" priority="51" stopIfTrue="1" operator="lessThan">
      <formula>0</formula>
    </cfRule>
  </conditionalFormatting>
  <conditionalFormatting sqref="M114:M118">
    <cfRule type="cellIs" dxfId="137" priority="50" stopIfTrue="1" operator="lessThan">
      <formula>0</formula>
    </cfRule>
  </conditionalFormatting>
  <conditionalFormatting sqref="M120:M124">
    <cfRule type="cellIs" dxfId="136" priority="49" stopIfTrue="1" operator="lessThan">
      <formula>0</formula>
    </cfRule>
  </conditionalFormatting>
  <conditionalFormatting sqref="M126:M130">
    <cfRule type="cellIs" dxfId="135" priority="48" stopIfTrue="1" operator="lessThan">
      <formula>0</formula>
    </cfRule>
  </conditionalFormatting>
  <conditionalFormatting sqref="M132:M136">
    <cfRule type="cellIs" dxfId="134" priority="47" stopIfTrue="1" operator="lessThan">
      <formula>0</formula>
    </cfRule>
  </conditionalFormatting>
  <conditionalFormatting sqref="M138:M142">
    <cfRule type="cellIs" dxfId="133" priority="46" stopIfTrue="1" operator="lessThan">
      <formula>0</formula>
    </cfRule>
  </conditionalFormatting>
  <conditionalFormatting sqref="M144:M148">
    <cfRule type="cellIs" dxfId="132" priority="45" stopIfTrue="1" operator="lessThan">
      <formula>0</formula>
    </cfRule>
  </conditionalFormatting>
  <conditionalFormatting sqref="M150:M154">
    <cfRule type="cellIs" dxfId="131" priority="44" stopIfTrue="1" operator="lessThan">
      <formula>0</formula>
    </cfRule>
  </conditionalFormatting>
  <conditionalFormatting sqref="M155">
    <cfRule type="containsText" dxfId="130" priority="70" operator="containsText" text="Falso">
      <formula>NOT(ISERROR(SEARCH("Falso",M155)))</formula>
    </cfRule>
  </conditionalFormatting>
  <conditionalFormatting sqref="M156:M160">
    <cfRule type="cellIs" dxfId="129" priority="43" stopIfTrue="1" operator="lessThan">
      <formula>0</formula>
    </cfRule>
  </conditionalFormatting>
  <conditionalFormatting sqref="M161">
    <cfRule type="containsText" dxfId="128" priority="71" operator="containsText" text="Falso">
      <formula>NOT(ISERROR(SEARCH("Falso",M161)))</formula>
    </cfRule>
  </conditionalFormatting>
  <conditionalFormatting sqref="M162:M166">
    <cfRule type="cellIs" dxfId="127" priority="42" stopIfTrue="1" operator="lessThan">
      <formula>0</formula>
    </cfRule>
  </conditionalFormatting>
  <conditionalFormatting sqref="M167">
    <cfRule type="containsText" dxfId="126" priority="167" operator="containsText" text="Falso">
      <formula>NOT(ISERROR(SEARCH("Falso",M167)))</formula>
    </cfRule>
  </conditionalFormatting>
  <conditionalFormatting sqref="M168:M172">
    <cfRule type="cellIs" dxfId="125" priority="41" stopIfTrue="1" operator="lessThan">
      <formula>0</formula>
    </cfRule>
  </conditionalFormatting>
  <conditionalFormatting sqref="M173">
    <cfRule type="containsText" dxfId="124" priority="162" operator="containsText" text="Falso">
      <formula>NOT(ISERROR(SEARCH("Falso",M173)))</formula>
    </cfRule>
  </conditionalFormatting>
  <conditionalFormatting sqref="M174:M178">
    <cfRule type="cellIs" dxfId="123" priority="40" stopIfTrue="1" operator="lessThan">
      <formula>0</formula>
    </cfRule>
  </conditionalFormatting>
  <conditionalFormatting sqref="M179">
    <cfRule type="containsText" dxfId="122" priority="157" operator="containsText" text="Falso">
      <formula>NOT(ISERROR(SEARCH("Falso",M179)))</formula>
    </cfRule>
  </conditionalFormatting>
  <conditionalFormatting sqref="M180:M184">
    <cfRule type="cellIs" dxfId="121" priority="39" stopIfTrue="1" operator="lessThan">
      <formula>0</formula>
    </cfRule>
  </conditionalFormatting>
  <conditionalFormatting sqref="M185">
    <cfRule type="containsText" dxfId="120" priority="152" operator="containsText" text="Falso">
      <formula>NOT(ISERROR(SEARCH("Falso",M185)))</formula>
    </cfRule>
  </conditionalFormatting>
  <conditionalFormatting sqref="M186:M190">
    <cfRule type="cellIs" dxfId="119" priority="38" stopIfTrue="1" operator="lessThan">
      <formula>0</formula>
    </cfRule>
  </conditionalFormatting>
  <conditionalFormatting sqref="M192:M196">
    <cfRule type="cellIs" dxfId="118" priority="37" stopIfTrue="1" operator="lessThan">
      <formula>0</formula>
    </cfRule>
  </conditionalFormatting>
  <conditionalFormatting sqref="M198:M202">
    <cfRule type="cellIs" dxfId="117" priority="36" stopIfTrue="1" operator="lessThan">
      <formula>0</formula>
    </cfRule>
  </conditionalFormatting>
  <conditionalFormatting sqref="M204:M208">
    <cfRule type="cellIs" dxfId="116" priority="35" stopIfTrue="1" operator="lessThan">
      <formula>0</formula>
    </cfRule>
  </conditionalFormatting>
  <conditionalFormatting sqref="M210:M214">
    <cfRule type="cellIs" dxfId="115" priority="34" stopIfTrue="1" operator="lessThan">
      <formula>0</formula>
    </cfRule>
  </conditionalFormatting>
  <conditionalFormatting sqref="M216:M220">
    <cfRule type="cellIs" dxfId="114" priority="33" stopIfTrue="1" operator="lessThan">
      <formula>0</formula>
    </cfRule>
  </conditionalFormatting>
  <conditionalFormatting sqref="M223:M227">
    <cfRule type="cellIs" dxfId="113" priority="32" stopIfTrue="1" operator="lessThan">
      <formula>0</formula>
    </cfRule>
  </conditionalFormatting>
  <conditionalFormatting sqref="M228">
    <cfRule type="containsText" dxfId="112" priority="141" operator="containsText" text="Falso">
      <formula>NOT(ISERROR(SEARCH("Falso",M228)))</formula>
    </cfRule>
  </conditionalFormatting>
  <conditionalFormatting sqref="M229:M233">
    <cfRule type="cellIs" dxfId="111" priority="31" stopIfTrue="1" operator="lessThan">
      <formula>0</formula>
    </cfRule>
  </conditionalFormatting>
  <conditionalFormatting sqref="M235:M239">
    <cfRule type="cellIs" dxfId="110" priority="30" stopIfTrue="1" operator="lessThan">
      <formula>0</formula>
    </cfRule>
  </conditionalFormatting>
  <conditionalFormatting sqref="M241:M245">
    <cfRule type="cellIs" dxfId="109" priority="29" stopIfTrue="1" operator="lessThan">
      <formula>0</formula>
    </cfRule>
  </conditionalFormatting>
  <conditionalFormatting sqref="M247:M251">
    <cfRule type="cellIs" dxfId="108" priority="28" stopIfTrue="1" operator="lessThan">
      <formula>0</formula>
    </cfRule>
  </conditionalFormatting>
  <conditionalFormatting sqref="M252">
    <cfRule type="containsText" dxfId="107" priority="131" operator="containsText" text="Falso">
      <formula>NOT(ISERROR(SEARCH("Falso",M252)))</formula>
    </cfRule>
  </conditionalFormatting>
  <conditionalFormatting sqref="M253:M257">
    <cfRule type="cellIs" dxfId="106" priority="27" stopIfTrue="1" operator="lessThan">
      <formula>0</formula>
    </cfRule>
  </conditionalFormatting>
  <conditionalFormatting sqref="M258">
    <cfRule type="containsText" dxfId="105" priority="126" operator="containsText" text="Falso">
      <formula>NOT(ISERROR(SEARCH("Falso",M258)))</formula>
    </cfRule>
  </conditionalFormatting>
  <conditionalFormatting sqref="M259:M263">
    <cfRule type="cellIs" dxfId="104" priority="26" stopIfTrue="1" operator="lessThan">
      <formula>0</formula>
    </cfRule>
  </conditionalFormatting>
  <conditionalFormatting sqref="M265:M269">
    <cfRule type="cellIs" dxfId="103" priority="25" stopIfTrue="1" operator="lessThan">
      <formula>0</formula>
    </cfRule>
  </conditionalFormatting>
  <conditionalFormatting sqref="M271:M275">
    <cfRule type="cellIs" dxfId="102" priority="24" stopIfTrue="1" operator="lessThan">
      <formula>0</formula>
    </cfRule>
  </conditionalFormatting>
  <conditionalFormatting sqref="M277:M281">
    <cfRule type="cellIs" dxfId="101" priority="23" stopIfTrue="1" operator="lessThan">
      <formula>0</formula>
    </cfRule>
  </conditionalFormatting>
  <conditionalFormatting sqref="M283:M287">
    <cfRule type="cellIs" dxfId="100" priority="22" stopIfTrue="1" operator="lessThan">
      <formula>0</formula>
    </cfRule>
  </conditionalFormatting>
  <conditionalFormatting sqref="M289:M293">
    <cfRule type="cellIs" dxfId="99" priority="21" stopIfTrue="1" operator="lessThan">
      <formula>0</formula>
    </cfRule>
  </conditionalFormatting>
  <conditionalFormatting sqref="M296:M301">
    <cfRule type="cellIs" dxfId="98" priority="15" stopIfTrue="1" operator="lessThan">
      <formula>0</formula>
    </cfRule>
  </conditionalFormatting>
  <conditionalFormatting sqref="M302">
    <cfRule type="containsText" dxfId="97" priority="14" operator="containsText" text="Falso">
      <formula>NOT(ISERROR(SEARCH("Falso",M302)))</formula>
    </cfRule>
  </conditionalFormatting>
  <conditionalFormatting sqref="M303:M308">
    <cfRule type="cellIs" dxfId="96" priority="9" stopIfTrue="1" operator="lessThan">
      <formula>0</formula>
    </cfRule>
  </conditionalFormatting>
  <conditionalFormatting sqref="M310:M315">
    <cfRule type="cellIs" dxfId="95" priority="8" stopIfTrue="1" operator="lessThan">
      <formula>0</formula>
    </cfRule>
  </conditionalFormatting>
  <conditionalFormatting sqref="M317:M322">
    <cfRule type="cellIs" dxfId="94" priority="7" stopIfTrue="1" operator="lessThan">
      <formula>0</formula>
    </cfRule>
  </conditionalFormatting>
  <conditionalFormatting sqref="M324:M329">
    <cfRule type="cellIs" dxfId="93" priority="6" stopIfTrue="1" operator="lessThan">
      <formula>0</formula>
    </cfRule>
  </conditionalFormatting>
  <conditionalFormatting sqref="M331:M336">
    <cfRule type="cellIs" dxfId="92" priority="5" stopIfTrue="1" operator="lessThan">
      <formula>0</formula>
    </cfRule>
  </conditionalFormatting>
  <conditionalFormatting sqref="M338:M343">
    <cfRule type="cellIs" dxfId="91" priority="4" stopIfTrue="1" operator="lessThan">
      <formula>0</formula>
    </cfRule>
  </conditionalFormatting>
  <conditionalFormatting sqref="M345:M350">
    <cfRule type="cellIs" dxfId="90" priority="3" stopIfTrue="1" operator="lessThan">
      <formula>0</formula>
    </cfRule>
  </conditionalFormatting>
  <conditionalFormatting sqref="M352:M357">
    <cfRule type="cellIs" dxfId="89" priority="2" stopIfTrue="1" operator="lessThan">
      <formula>0</formula>
    </cfRule>
  </conditionalFormatting>
  <conditionalFormatting sqref="M358">
    <cfRule type="containsText" dxfId="88" priority="10" operator="containsText" text="Falso">
      <formula>NOT(ISERROR(SEARCH("Falso",M358)))</formula>
    </cfRule>
  </conditionalFormatting>
  <conditionalFormatting sqref="M359:M364">
    <cfRule type="cellIs" dxfId="87" priority="1" stopIfTrue="1" operator="lessThan">
      <formula>0</formula>
    </cfRule>
  </conditionalFormatting>
  <conditionalFormatting sqref="M365">
    <cfRule type="containsText" dxfId="86" priority="80" operator="containsText" text="Falso">
      <formula>NOT(ISERROR(SEARCH("Falso",M365)))</formula>
    </cfRule>
  </conditionalFormatting>
  <conditionalFormatting sqref="M366:M372">
    <cfRule type="cellIs" dxfId="85" priority="230" stopIfTrue="1" operator="lessThan">
      <formula>0</formula>
    </cfRule>
  </conditionalFormatting>
  <conditionalFormatting sqref="M378:M380">
    <cfRule type="cellIs" dxfId="84" priority="18" stopIfTrue="1" operator="lessThan">
      <formula>0</formula>
    </cfRule>
  </conditionalFormatting>
  <conditionalFormatting sqref="R6:R10">
    <cfRule type="containsText" dxfId="83" priority="228" stopIfTrue="1" operator="containsText" text="AMARILLO">
      <formula>NOT(ISERROR(SEARCH("AMARILLO",R6)))</formula>
    </cfRule>
    <cfRule type="containsText" dxfId="82" priority="227" operator="containsText" text="VERDE">
      <formula>NOT(ISERROR(SEARCH("VERDE",R6)))</formula>
    </cfRule>
    <cfRule type="containsText" dxfId="81" priority="226" operator="containsText" text="VENCIDO">
      <formula>NOT(ISERROR(SEARCH("VENCIDO",R6)))</formula>
    </cfRule>
    <cfRule type="containsText" dxfId="80" priority="229" operator="containsText" text="ROJO">
      <formula>NOT(ISERROR(SEARCH("ROJO",R6)))</formula>
    </cfRule>
  </conditionalFormatting>
  <conditionalFormatting sqref="R12:R16">
    <cfRule type="containsText" dxfId="79" priority="220" operator="containsText" text="VENCIDO">
      <formula>NOT(ISERROR(SEARCH("VENCIDO",R12)))</formula>
    </cfRule>
    <cfRule type="containsText" dxfId="78" priority="223" operator="containsText" text="ROJO">
      <formula>NOT(ISERROR(SEARCH("ROJO",R12)))</formula>
    </cfRule>
    <cfRule type="containsText" dxfId="77" priority="222" stopIfTrue="1" operator="containsText" text="AMARILLO">
      <formula>NOT(ISERROR(SEARCH("AMARILLO",R12)))</formula>
    </cfRule>
    <cfRule type="containsText" dxfId="76" priority="221" operator="containsText" text="VERDE">
      <formula>NOT(ISERROR(SEARCH("VERDE",R12)))</formula>
    </cfRule>
  </conditionalFormatting>
  <conditionalFormatting sqref="R18:R22">
    <cfRule type="containsText" dxfId="75" priority="218" stopIfTrue="1" operator="containsText" text="AMARILLO">
      <formula>NOT(ISERROR(SEARCH("AMARILLO",R18)))</formula>
    </cfRule>
    <cfRule type="containsText" dxfId="74" priority="217" operator="containsText" text="VERDE">
      <formula>NOT(ISERROR(SEARCH("VERDE",R18)))</formula>
    </cfRule>
    <cfRule type="containsText" dxfId="73" priority="216" operator="containsText" text="VENCIDO">
      <formula>NOT(ISERROR(SEARCH("VENCIDO",R18)))</formula>
    </cfRule>
    <cfRule type="containsText" dxfId="72" priority="219" operator="containsText" text="ROJO">
      <formula>NOT(ISERROR(SEARCH("ROJO",R18)))</formula>
    </cfRule>
  </conditionalFormatting>
  <conditionalFormatting sqref="R24:R28">
    <cfRule type="containsText" dxfId="71" priority="213" operator="containsText" text="ROJO">
      <formula>NOT(ISERROR(SEARCH("ROJO",R24)))</formula>
    </cfRule>
    <cfRule type="containsText" dxfId="70" priority="212" stopIfTrue="1" operator="containsText" text="AMARILLO">
      <formula>NOT(ISERROR(SEARCH("AMARILLO",R24)))</formula>
    </cfRule>
    <cfRule type="containsText" dxfId="69" priority="211" operator="containsText" text="VERDE">
      <formula>NOT(ISERROR(SEARCH("VERDE",R24)))</formula>
    </cfRule>
    <cfRule type="containsText" dxfId="68" priority="210" operator="containsText" text="VENCIDO">
      <formula>NOT(ISERROR(SEARCH("VENCIDO",R24)))</formula>
    </cfRule>
  </conditionalFormatting>
  <conditionalFormatting sqref="R30:R34">
    <cfRule type="containsText" dxfId="67" priority="209" operator="containsText" text="ROJO">
      <formula>NOT(ISERROR(SEARCH("ROJO",R30)))</formula>
    </cfRule>
    <cfRule type="containsText" dxfId="66" priority="208" stopIfTrue="1" operator="containsText" text="AMARILLO">
      <formula>NOT(ISERROR(SEARCH("AMARILLO",R30)))</formula>
    </cfRule>
    <cfRule type="containsText" dxfId="65" priority="207" operator="containsText" text="VERDE">
      <formula>NOT(ISERROR(SEARCH("VERDE",R30)))</formula>
    </cfRule>
    <cfRule type="containsText" dxfId="64" priority="206" operator="containsText" text="VENCIDO">
      <formula>NOT(ISERROR(SEARCH("VENCIDO",R30)))</formula>
    </cfRule>
  </conditionalFormatting>
  <conditionalFormatting sqref="R36:R40">
    <cfRule type="containsText" dxfId="63" priority="203" operator="containsText" text="ROJO">
      <formula>NOT(ISERROR(SEARCH("ROJO",R36)))</formula>
    </cfRule>
    <cfRule type="containsText" dxfId="62" priority="202" stopIfTrue="1" operator="containsText" text="AMARILLO">
      <formula>NOT(ISERROR(SEARCH("AMARILLO",R36)))</formula>
    </cfRule>
    <cfRule type="containsText" dxfId="61" priority="201" operator="containsText" text="VERDE">
      <formula>NOT(ISERROR(SEARCH("VERDE",R36)))</formula>
    </cfRule>
    <cfRule type="containsText" dxfId="60" priority="200" operator="containsText" text="VENCIDO">
      <formula>NOT(ISERROR(SEARCH("VENCIDO",R36)))</formula>
    </cfRule>
  </conditionalFormatting>
  <conditionalFormatting sqref="R42:R46">
    <cfRule type="containsText" dxfId="59" priority="199" operator="containsText" text="ROJO">
      <formula>NOT(ISERROR(SEARCH("ROJO",R42)))</formula>
    </cfRule>
    <cfRule type="containsText" dxfId="58" priority="197" operator="containsText" text="VERDE">
      <formula>NOT(ISERROR(SEARCH("VERDE",R42)))</formula>
    </cfRule>
    <cfRule type="containsText" dxfId="57" priority="196" operator="containsText" text="VENCIDO">
      <formula>NOT(ISERROR(SEARCH("VENCIDO",R42)))</formula>
    </cfRule>
    <cfRule type="containsText" dxfId="56" priority="198" stopIfTrue="1" operator="containsText" text="AMARILLO">
      <formula>NOT(ISERROR(SEARCH("AMARILLO",R42)))</formula>
    </cfRule>
  </conditionalFormatting>
  <conditionalFormatting sqref="R102:R106">
    <cfRule type="containsText" dxfId="55" priority="184" operator="containsText" text="ROJO">
      <formula>NOT(ISERROR(SEARCH("ROJO",R102)))</formula>
    </cfRule>
    <cfRule type="containsText" dxfId="54" priority="183" stopIfTrue="1" operator="containsText" text="AMARILLO">
      <formula>NOT(ISERROR(SEARCH("AMARILLO",R102)))</formula>
    </cfRule>
    <cfRule type="containsText" dxfId="53" priority="182" operator="containsText" text="VERDE">
      <formula>NOT(ISERROR(SEARCH("VERDE",R102)))</formula>
    </cfRule>
    <cfRule type="containsText" dxfId="52" priority="181" operator="containsText" text="VENCIDO">
      <formula>NOT(ISERROR(SEARCH("VENCIDO",R102)))</formula>
    </cfRule>
  </conditionalFormatting>
  <conditionalFormatting sqref="R150:R154">
    <cfRule type="containsText" dxfId="51" priority="177" operator="containsText" text="VERDE">
      <formula>NOT(ISERROR(SEARCH("VERDE",R150)))</formula>
    </cfRule>
    <cfRule type="containsText" dxfId="50" priority="178" stopIfTrue="1" operator="containsText" text="AMARILLO">
      <formula>NOT(ISERROR(SEARCH("AMARILLO",R150)))</formula>
    </cfRule>
    <cfRule type="containsText" dxfId="49" priority="179" operator="containsText" text="ROJO">
      <formula>NOT(ISERROR(SEARCH("ROJO",R150)))</formula>
    </cfRule>
    <cfRule type="containsText" dxfId="48" priority="176" operator="containsText" text="VENCIDO">
      <formula>NOT(ISERROR(SEARCH("VENCIDO",R150)))</formula>
    </cfRule>
  </conditionalFormatting>
  <conditionalFormatting sqref="R156:R160">
    <cfRule type="containsText" dxfId="47" priority="175" operator="containsText" text="ROJO">
      <formula>NOT(ISERROR(SEARCH("ROJO",R156)))</formula>
    </cfRule>
    <cfRule type="containsText" dxfId="46" priority="174" stopIfTrue="1" operator="containsText" text="AMARILLO">
      <formula>NOT(ISERROR(SEARCH("AMARILLO",R156)))</formula>
    </cfRule>
    <cfRule type="containsText" dxfId="45" priority="173" operator="containsText" text="VERDE">
      <formula>NOT(ISERROR(SEARCH("VERDE",R156)))</formula>
    </cfRule>
    <cfRule type="containsText" dxfId="44" priority="172" operator="containsText" text="VENCIDO">
      <formula>NOT(ISERROR(SEARCH("VENCIDO",R156)))</formula>
    </cfRule>
  </conditionalFormatting>
  <conditionalFormatting sqref="R162:R166">
    <cfRule type="containsText" dxfId="43" priority="171" operator="containsText" text="ROJO">
      <formula>NOT(ISERROR(SEARCH("ROJO",R162)))</formula>
    </cfRule>
    <cfRule type="containsText" dxfId="42" priority="170" stopIfTrue="1" operator="containsText" text="AMARILLO">
      <formula>NOT(ISERROR(SEARCH("AMARILLO",R162)))</formula>
    </cfRule>
    <cfRule type="containsText" dxfId="41" priority="168" operator="containsText" text="VENCIDO">
      <formula>NOT(ISERROR(SEARCH("VENCIDO",R162)))</formula>
    </cfRule>
    <cfRule type="containsText" dxfId="40" priority="169" operator="containsText" text="VERDE">
      <formula>NOT(ISERROR(SEARCH("VERDE",R162)))</formula>
    </cfRule>
  </conditionalFormatting>
  <conditionalFormatting sqref="R168:R172">
    <cfRule type="containsText" dxfId="39" priority="166" operator="containsText" text="ROJO">
      <formula>NOT(ISERROR(SEARCH("ROJO",R168)))</formula>
    </cfRule>
    <cfRule type="containsText" dxfId="38" priority="165" stopIfTrue="1" operator="containsText" text="AMARILLO">
      <formula>NOT(ISERROR(SEARCH("AMARILLO",R168)))</formula>
    </cfRule>
    <cfRule type="containsText" dxfId="37" priority="164" operator="containsText" text="VERDE">
      <formula>NOT(ISERROR(SEARCH("VERDE",R168)))</formula>
    </cfRule>
    <cfRule type="containsText" dxfId="36" priority="163" operator="containsText" text="VENCIDO">
      <formula>NOT(ISERROR(SEARCH("VENCIDO",R168)))</formula>
    </cfRule>
  </conditionalFormatting>
  <conditionalFormatting sqref="R174:R178">
    <cfRule type="containsText" dxfId="35" priority="159" operator="containsText" text="VERDE">
      <formula>NOT(ISERROR(SEARCH("VERDE",R174)))</formula>
    </cfRule>
    <cfRule type="containsText" dxfId="34" priority="160" stopIfTrue="1" operator="containsText" text="AMARILLO">
      <formula>NOT(ISERROR(SEARCH("AMARILLO",R174)))</formula>
    </cfRule>
    <cfRule type="containsText" dxfId="33" priority="161" operator="containsText" text="ROJO">
      <formula>NOT(ISERROR(SEARCH("ROJO",R174)))</formula>
    </cfRule>
    <cfRule type="containsText" dxfId="32" priority="158" operator="containsText" text="VENCIDO">
      <formula>NOT(ISERROR(SEARCH("VENCIDO",R174)))</formula>
    </cfRule>
  </conditionalFormatting>
  <conditionalFormatting sqref="R180:R184">
    <cfRule type="containsText" dxfId="31" priority="154" operator="containsText" text="VERDE">
      <formula>NOT(ISERROR(SEARCH("VERDE",R180)))</formula>
    </cfRule>
    <cfRule type="containsText" dxfId="30" priority="153" operator="containsText" text="VENCIDO">
      <formula>NOT(ISERROR(SEARCH("VENCIDO",R180)))</formula>
    </cfRule>
    <cfRule type="containsText" dxfId="29" priority="155" stopIfTrue="1" operator="containsText" text="AMARILLO">
      <formula>NOT(ISERROR(SEARCH("AMARILLO",R180)))</formula>
    </cfRule>
    <cfRule type="containsText" dxfId="28" priority="156" operator="containsText" text="ROJO">
      <formula>NOT(ISERROR(SEARCH("ROJO",R180)))</formula>
    </cfRule>
  </conditionalFormatting>
  <conditionalFormatting sqref="R223:R227">
    <cfRule type="containsText" dxfId="27" priority="140" operator="containsText" text="ROJO">
      <formula>NOT(ISERROR(SEARCH("ROJO",R223)))</formula>
    </cfRule>
    <cfRule type="containsText" dxfId="26" priority="139" stopIfTrue="1" operator="containsText" text="AMARILLO">
      <formula>NOT(ISERROR(SEARCH("AMARILLO",R223)))</formula>
    </cfRule>
    <cfRule type="containsText" dxfId="25" priority="138" operator="containsText" text="VERDE">
      <formula>NOT(ISERROR(SEARCH("VERDE",R223)))</formula>
    </cfRule>
    <cfRule type="containsText" dxfId="24" priority="137" operator="containsText" text="VENCIDO">
      <formula>NOT(ISERROR(SEARCH("VENCIDO",R223)))</formula>
    </cfRule>
  </conditionalFormatting>
  <conditionalFormatting sqref="R247:R251">
    <cfRule type="containsText" dxfId="23" priority="128" operator="containsText" text="VERDE">
      <formula>NOT(ISERROR(SEARCH("VERDE",R247)))</formula>
    </cfRule>
    <cfRule type="containsText" dxfId="22" priority="127" operator="containsText" text="VENCIDO">
      <formula>NOT(ISERROR(SEARCH("VENCIDO",R247)))</formula>
    </cfRule>
    <cfRule type="containsText" dxfId="21" priority="130" operator="containsText" text="ROJO">
      <formula>NOT(ISERROR(SEARCH("ROJO",R247)))</formula>
    </cfRule>
    <cfRule type="containsText" dxfId="20" priority="129" stopIfTrue="1" operator="containsText" text="AMARILLO">
      <formula>NOT(ISERROR(SEARCH("AMARILLO",R247)))</formula>
    </cfRule>
  </conditionalFormatting>
  <conditionalFormatting sqref="R253:R257">
    <cfRule type="containsText" dxfId="19" priority="124" stopIfTrue="1" operator="containsText" text="AMARILLO">
      <formula>NOT(ISERROR(SEARCH("AMARILLO",R253)))</formula>
    </cfRule>
    <cfRule type="containsText" dxfId="18" priority="125" operator="containsText" text="ROJO">
      <formula>NOT(ISERROR(SEARCH("ROJO",R253)))</formula>
    </cfRule>
    <cfRule type="containsText" dxfId="17" priority="122" operator="containsText" text="VENCIDO">
      <formula>NOT(ISERROR(SEARCH("VENCIDO",R253)))</formula>
    </cfRule>
    <cfRule type="containsText" dxfId="16" priority="123" operator="containsText" text="VERDE">
      <formula>NOT(ISERROR(SEARCH("VERDE",R253)))</formula>
    </cfRule>
  </conditionalFormatting>
  <conditionalFormatting sqref="R296:R301">
    <cfRule type="containsText" dxfId="15" priority="106" operator="containsText" text="VENCIDO">
      <formula>NOT(ISERROR(SEARCH("VENCIDO",R296)))</formula>
    </cfRule>
    <cfRule type="containsText" dxfId="14" priority="108" stopIfTrue="1" operator="containsText" text="AMARILLO">
      <formula>NOT(ISERROR(SEARCH("AMARILLO",R296)))</formula>
    </cfRule>
    <cfRule type="containsText" dxfId="13" priority="109" operator="containsText" text="ROJO">
      <formula>NOT(ISERROR(SEARCH("ROJO",R296)))</formula>
    </cfRule>
    <cfRule type="containsText" dxfId="12" priority="107" operator="containsText" text="VERDE">
      <formula>NOT(ISERROR(SEARCH("VERDE",R296)))</formula>
    </cfRule>
  </conditionalFormatting>
  <conditionalFormatting sqref="R352:R357">
    <cfRule type="containsText" dxfId="11" priority="84" stopIfTrue="1" operator="containsText" text="AMARILLO">
      <formula>NOT(ISERROR(SEARCH("AMARILLO",R352)))</formula>
    </cfRule>
    <cfRule type="containsText" dxfId="10" priority="85" operator="containsText" text="ROJO">
      <formula>NOT(ISERROR(SEARCH("ROJO",R352)))</formula>
    </cfRule>
    <cfRule type="containsText" dxfId="9" priority="82" operator="containsText" text="VENCIDO">
      <formula>NOT(ISERROR(SEARCH("VENCIDO",R352)))</formula>
    </cfRule>
    <cfRule type="containsText" dxfId="8" priority="83" operator="containsText" text="VERDE">
      <formula>NOT(ISERROR(SEARCH("VERDE",R352)))</formula>
    </cfRule>
  </conditionalFormatting>
  <conditionalFormatting sqref="R359:R364">
    <cfRule type="containsText" dxfId="7" priority="78" stopIfTrue="1" operator="containsText" text="AMARILLO">
      <formula>NOT(ISERROR(SEARCH("AMARILLO",R359)))</formula>
    </cfRule>
    <cfRule type="containsText" dxfId="6" priority="77" operator="containsText" text="VERDE">
      <formula>NOT(ISERROR(SEARCH("VERDE",R359)))</formula>
    </cfRule>
    <cfRule type="containsText" dxfId="5" priority="76" operator="containsText" text="VENCIDO">
      <formula>NOT(ISERROR(SEARCH("VENCIDO",R359)))</formula>
    </cfRule>
    <cfRule type="containsText" dxfId="4" priority="79" operator="containsText" text="ROJO">
      <formula>NOT(ISERROR(SEARCH("ROJO",R359)))</formula>
    </cfRule>
  </conditionalFormatting>
  <conditionalFormatting sqref="R366:R372">
    <cfRule type="containsText" dxfId="3" priority="72" operator="containsText" text="VENCIDO">
      <formula>NOT(ISERROR(SEARCH("VENCIDO",R366)))</formula>
    </cfRule>
    <cfRule type="containsText" dxfId="2" priority="74" stopIfTrue="1" operator="containsText" text="AMARILLO">
      <formula>NOT(ISERROR(SEARCH("AMARILLO",R366)))</formula>
    </cfRule>
    <cfRule type="containsText" dxfId="1" priority="73" operator="containsText" text="VERDE">
      <formula>NOT(ISERROR(SEARCH("VERDE",R366)))</formula>
    </cfRule>
    <cfRule type="containsText" dxfId="0" priority="75" operator="containsText" text="ROJO">
      <formula>NOT(ISERROR(SEARCH("ROJO",R366)))</formula>
    </cfRule>
  </conditionalFormatting>
  <dataValidations count="1">
    <dataValidation type="list" allowBlank="1" showInputMessage="1" showErrorMessage="1" sqref="T223:T227 T229:T233 T235:T239 T241:T245 T247:T251 T253:T257 T259:T263 T265:T269 T271:T275 T277:T281 T283:T287 T289:T293 T296:T301 T303:T308 T310:T315 T317:T322 T324:T329 T331:T336 T338:T343 T345:T350 T352:T357 T359:T364 T366:T372 T378:T380" xr:uid="{00000000-0002-0000-0C00-000000000000}">
      <formula1>"VENCIDO,NO VENCIDO"</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rangeList>
  <rangeList sheetStid="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4"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5"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6"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7"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8"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9"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10"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1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12"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rangeList sheetStid="1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arrUserId title="Municipios_1_2_1" rangeCreator="" othersAccessPermission="edit"/>
    <arrUserId title="Acopio_1_2_2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uisuario</cp:lastModifiedBy>
  <dcterms:created xsi:type="dcterms:W3CDTF">2026-01-30T17:19:00Z</dcterms:created>
  <dcterms:modified xsi:type="dcterms:W3CDTF">2026-10-07T14:07:35Z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1F594B88C8CF4DFBAB4C54A1901640E4_13</vt:lpwstr>
  </property>
  <property fmtid="{D5CDD505-2E9C-101B-9397-08002B2CF9AE}" pid="3" name="KSOProductBuildVer">
    <vt:lpwstr>3082-12.1.0.28032</vt:lpwstr>
  </property>
  <property fmtid="{D5CDD505-2E9C-101B-9397-08002B2CF9AE}" pid="4" name="CalculationRule">
    <vt:i4>0</vt:i4>
  </property>
</Properties>
</file>