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AI\Desktop\"/>
    </mc:Choice>
  </mc:AlternateContent>
  <bookViews>
    <workbookView xWindow="0" yWindow="0" windowWidth="20490" windowHeight="7500" firstSheet="1" activeTab="9"/>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59" i="13" l="1"/>
  <c r="D153" i="13"/>
  <c r="D159" i="12"/>
  <c r="D153" i="12"/>
  <c r="D159" i="11"/>
  <c r="D153" i="11"/>
  <c r="D159" i="10"/>
  <c r="D153" i="10"/>
  <c r="D159" i="9"/>
  <c r="D153" i="9"/>
  <c r="D159" i="8"/>
  <c r="D153" i="8"/>
  <c r="D159" i="7"/>
  <c r="D153" i="7"/>
  <c r="D159" i="6"/>
  <c r="D153" i="6"/>
  <c r="D159" i="5"/>
  <c r="D153" i="5"/>
  <c r="D159" i="4"/>
  <c r="D153" i="4"/>
  <c r="D159" i="3"/>
  <c r="D153" i="3"/>
  <c r="AQ381" i="13"/>
  <c r="K381" i="13" s="1"/>
  <c r="Y381" i="13"/>
  <c r="N381" i="13"/>
  <c r="J381" i="13"/>
  <c r="A381" i="13"/>
  <c r="AQ380" i="13"/>
  <c r="Y380" i="13"/>
  <c r="N380" i="13"/>
  <c r="K380" i="13"/>
  <c r="J380" i="13"/>
  <c r="AQ379" i="13"/>
  <c r="K379" i="13" s="1"/>
  <c r="Y379" i="13"/>
  <c r="N379" i="13"/>
  <c r="J379" i="13"/>
  <c r="AQ378" i="13"/>
  <c r="K378" i="13" s="1"/>
  <c r="Y378" i="13"/>
  <c r="N378" i="13"/>
  <c r="J378" i="13"/>
  <c r="A378" i="13"/>
  <c r="A379" i="13" s="1"/>
  <c r="AQ377" i="13"/>
  <c r="Y377" i="13"/>
  <c r="N377" i="13"/>
  <c r="K377" i="13"/>
  <c r="J377" i="13"/>
  <c r="AQ381" i="12"/>
  <c r="K381" i="12" s="1"/>
  <c r="Y381" i="12"/>
  <c r="N381" i="12"/>
  <c r="J381" i="12"/>
  <c r="A381" i="12"/>
  <c r="AQ380" i="12"/>
  <c r="K380" i="12" s="1"/>
  <c r="Y380" i="12"/>
  <c r="N380" i="12"/>
  <c r="J380" i="12"/>
  <c r="AQ379" i="12"/>
  <c r="Y379" i="12"/>
  <c r="N379" i="12"/>
  <c r="K379" i="12"/>
  <c r="J379" i="12"/>
  <c r="AQ378" i="12"/>
  <c r="K378" i="12" s="1"/>
  <c r="Y378" i="12"/>
  <c r="N378" i="12"/>
  <c r="J378" i="12"/>
  <c r="A378" i="12"/>
  <c r="A379" i="12" s="1"/>
  <c r="AQ377" i="12"/>
  <c r="K377" i="12" s="1"/>
  <c r="Y377" i="12"/>
  <c r="N377" i="12"/>
  <c r="J377" i="12"/>
  <c r="L377" i="12" s="1"/>
  <c r="AQ381" i="11"/>
  <c r="Y381" i="11"/>
  <c r="N381" i="11"/>
  <c r="K381" i="11"/>
  <c r="J381" i="11"/>
  <c r="A381" i="11"/>
  <c r="AQ380" i="11"/>
  <c r="K380" i="11" s="1"/>
  <c r="Y380" i="11"/>
  <c r="N380" i="11"/>
  <c r="J380" i="11"/>
  <c r="AQ379" i="11"/>
  <c r="K379" i="11" s="1"/>
  <c r="Y379" i="11"/>
  <c r="N379" i="11"/>
  <c r="J379" i="11"/>
  <c r="AQ378" i="11"/>
  <c r="Y378" i="11"/>
  <c r="N378" i="11"/>
  <c r="K378" i="11"/>
  <c r="J378" i="11"/>
  <c r="A378" i="11"/>
  <c r="A379" i="11" s="1"/>
  <c r="AQ377" i="11"/>
  <c r="K377" i="11" s="1"/>
  <c r="Y377" i="11"/>
  <c r="N377" i="11"/>
  <c r="J377" i="11"/>
  <c r="AQ381" i="10"/>
  <c r="K381" i="10" s="1"/>
  <c r="Y381" i="10"/>
  <c r="N381" i="10"/>
  <c r="J381" i="10"/>
  <c r="L381" i="10" s="1"/>
  <c r="A381" i="10"/>
  <c r="AQ380" i="10"/>
  <c r="K380" i="10" s="1"/>
  <c r="Y380" i="10"/>
  <c r="N380" i="10"/>
  <c r="J380" i="10"/>
  <c r="AQ379" i="10"/>
  <c r="K379" i="10" s="1"/>
  <c r="Y379" i="10"/>
  <c r="N379" i="10"/>
  <c r="J379" i="10"/>
  <c r="AQ378" i="10"/>
  <c r="K378" i="10" s="1"/>
  <c r="Y378" i="10"/>
  <c r="N378" i="10"/>
  <c r="J378" i="10"/>
  <c r="A378" i="10"/>
  <c r="A379" i="10" s="1"/>
  <c r="AQ377" i="10"/>
  <c r="K377" i="10" s="1"/>
  <c r="Y377" i="10"/>
  <c r="N377" i="10"/>
  <c r="J377" i="10"/>
  <c r="AQ381" i="9"/>
  <c r="K381" i="9" s="1"/>
  <c r="Y381" i="9"/>
  <c r="N381" i="9"/>
  <c r="J381" i="9"/>
  <c r="A381" i="9"/>
  <c r="AQ380" i="9"/>
  <c r="Y380" i="9"/>
  <c r="N380" i="9"/>
  <c r="K380" i="9"/>
  <c r="J380" i="9"/>
  <c r="AQ379" i="9"/>
  <c r="K379" i="9" s="1"/>
  <c r="Y379" i="9"/>
  <c r="N379" i="9"/>
  <c r="J379" i="9"/>
  <c r="AQ378" i="9"/>
  <c r="K378" i="9" s="1"/>
  <c r="Y378" i="9"/>
  <c r="N378" i="9"/>
  <c r="J378" i="9"/>
  <c r="A378" i="9"/>
  <c r="A379" i="9" s="1"/>
  <c r="AQ377" i="9"/>
  <c r="Y377" i="9"/>
  <c r="N377" i="9"/>
  <c r="K377" i="9"/>
  <c r="J377" i="9"/>
  <c r="AQ381" i="8"/>
  <c r="K381" i="8" s="1"/>
  <c r="Y381" i="8"/>
  <c r="N381" i="8"/>
  <c r="J381" i="8"/>
  <c r="A381" i="8"/>
  <c r="AQ380" i="8"/>
  <c r="K380" i="8" s="1"/>
  <c r="Y380" i="8"/>
  <c r="N380" i="8"/>
  <c r="J380" i="8"/>
  <c r="L380" i="8" s="1"/>
  <c r="AQ379" i="8"/>
  <c r="Y379" i="8"/>
  <c r="N379" i="8"/>
  <c r="K379" i="8"/>
  <c r="J379" i="8"/>
  <c r="AQ378" i="8"/>
  <c r="K378" i="8" s="1"/>
  <c r="Y378" i="8"/>
  <c r="N378" i="8"/>
  <c r="J378" i="8"/>
  <c r="A378" i="8"/>
  <c r="A379" i="8" s="1"/>
  <c r="AQ377" i="8"/>
  <c r="K377" i="8" s="1"/>
  <c r="Y377" i="8"/>
  <c r="N377" i="8"/>
  <c r="J377" i="8"/>
  <c r="AQ381" i="7"/>
  <c r="Y381" i="7"/>
  <c r="N381" i="7"/>
  <c r="K381" i="7"/>
  <c r="J381" i="7"/>
  <c r="A381" i="7"/>
  <c r="AQ380" i="7"/>
  <c r="K380" i="7" s="1"/>
  <c r="Y380" i="7"/>
  <c r="N380" i="7"/>
  <c r="J380" i="7"/>
  <c r="AQ379" i="7"/>
  <c r="K379" i="7" s="1"/>
  <c r="Y379" i="7"/>
  <c r="N379" i="7"/>
  <c r="J379" i="7"/>
  <c r="AQ378" i="7"/>
  <c r="K378" i="7" s="1"/>
  <c r="Y378" i="7"/>
  <c r="N378" i="7"/>
  <c r="J378" i="7"/>
  <c r="L378" i="7" s="1"/>
  <c r="A378" i="7"/>
  <c r="A379" i="7" s="1"/>
  <c r="AQ377" i="7"/>
  <c r="K377" i="7" s="1"/>
  <c r="Y377" i="7"/>
  <c r="N377" i="7"/>
  <c r="J377" i="7"/>
  <c r="AQ381" i="6"/>
  <c r="K381" i="6" s="1"/>
  <c r="Y381" i="6"/>
  <c r="N381" i="6"/>
  <c r="J381" i="6"/>
  <c r="A381" i="6"/>
  <c r="AQ380" i="6"/>
  <c r="Y380" i="6"/>
  <c r="N380" i="6"/>
  <c r="K380" i="6"/>
  <c r="J380" i="6"/>
  <c r="AQ379" i="6"/>
  <c r="K379" i="6" s="1"/>
  <c r="Y379" i="6"/>
  <c r="N379" i="6"/>
  <c r="J379" i="6"/>
  <c r="AQ378" i="6"/>
  <c r="K378" i="6" s="1"/>
  <c r="Y378" i="6"/>
  <c r="N378" i="6"/>
  <c r="J378" i="6"/>
  <c r="A378" i="6"/>
  <c r="A379" i="6" s="1"/>
  <c r="AQ377" i="6"/>
  <c r="Y377" i="6"/>
  <c r="N377" i="6"/>
  <c r="K377" i="6"/>
  <c r="J377" i="6"/>
  <c r="AQ381" i="5"/>
  <c r="K381" i="5" s="1"/>
  <c r="Y381" i="5"/>
  <c r="N381" i="5"/>
  <c r="J381" i="5"/>
  <c r="A381" i="5"/>
  <c r="AQ380" i="5"/>
  <c r="K380" i="5" s="1"/>
  <c r="Y380" i="5"/>
  <c r="N380" i="5"/>
  <c r="J380" i="5"/>
  <c r="L380" i="5" s="1"/>
  <c r="AQ379" i="5"/>
  <c r="Y379" i="5"/>
  <c r="N379" i="5"/>
  <c r="K379" i="5"/>
  <c r="J379" i="5"/>
  <c r="AQ378" i="5"/>
  <c r="K378" i="5" s="1"/>
  <c r="Y378" i="5"/>
  <c r="N378" i="5"/>
  <c r="J378" i="5"/>
  <c r="A378" i="5"/>
  <c r="A379" i="5" s="1"/>
  <c r="AQ377" i="5"/>
  <c r="K377" i="5" s="1"/>
  <c r="Y377" i="5"/>
  <c r="N377" i="5"/>
  <c r="J377" i="5"/>
  <c r="L377" i="5" s="1"/>
  <c r="AQ381" i="4"/>
  <c r="Y381" i="4"/>
  <c r="N381" i="4"/>
  <c r="K381" i="4"/>
  <c r="J381" i="4"/>
  <c r="A381" i="4"/>
  <c r="AQ380" i="4"/>
  <c r="K380" i="4" s="1"/>
  <c r="Y380" i="4"/>
  <c r="N380" i="4"/>
  <c r="J380" i="4"/>
  <c r="AQ379" i="4"/>
  <c r="K379" i="4" s="1"/>
  <c r="Y379" i="4"/>
  <c r="N379" i="4"/>
  <c r="J379" i="4"/>
  <c r="AQ378" i="4"/>
  <c r="Y378" i="4"/>
  <c r="N378" i="4"/>
  <c r="K378" i="4"/>
  <c r="J378" i="4"/>
  <c r="A378" i="4"/>
  <c r="A379" i="4" s="1"/>
  <c r="AQ377" i="4"/>
  <c r="K377" i="4" s="1"/>
  <c r="Y377" i="4"/>
  <c r="N377" i="4"/>
  <c r="J377" i="4"/>
  <c r="AQ381" i="3"/>
  <c r="K381" i="3" s="1"/>
  <c r="Y381" i="3"/>
  <c r="N381" i="3"/>
  <c r="J381" i="3"/>
  <c r="L381" i="3" s="1"/>
  <c r="A381" i="3"/>
  <c r="AQ380" i="3"/>
  <c r="Y380" i="3"/>
  <c r="N380" i="3"/>
  <c r="K380" i="3"/>
  <c r="J380" i="3"/>
  <c r="L380" i="3" s="1"/>
  <c r="AQ379" i="3"/>
  <c r="K379" i="3" s="1"/>
  <c r="Y379" i="3"/>
  <c r="N379" i="3"/>
  <c r="J379" i="3"/>
  <c r="AQ378" i="3"/>
  <c r="K378" i="3" s="1"/>
  <c r="Y378" i="3"/>
  <c r="N378" i="3"/>
  <c r="J378" i="3"/>
  <c r="A378" i="3"/>
  <c r="A379" i="3" s="1"/>
  <c r="AQ377" i="3"/>
  <c r="Y377" i="3"/>
  <c r="N377" i="3"/>
  <c r="K377" i="3"/>
  <c r="J377" i="3"/>
  <c r="AQ381" i="1"/>
  <c r="K381" i="1" s="1"/>
  <c r="Y381" i="1"/>
  <c r="N381" i="1"/>
  <c r="J381" i="1"/>
  <c r="AQ380" i="1"/>
  <c r="K380" i="1" s="1"/>
  <c r="Y380" i="1"/>
  <c r="N380" i="1"/>
  <c r="J380" i="1"/>
  <c r="A381" i="1"/>
  <c r="AD371" i="13"/>
  <c r="AO371" i="13" s="1"/>
  <c r="K371" i="13" s="1"/>
  <c r="S371" i="13"/>
  <c r="R371" i="13"/>
  <c r="J371" i="13"/>
  <c r="AD370" i="13"/>
  <c r="AO370" i="13" s="1"/>
  <c r="K370" i="13" s="1"/>
  <c r="S370" i="13"/>
  <c r="R370" i="13"/>
  <c r="J370" i="13"/>
  <c r="AD369" i="13"/>
  <c r="AO369" i="13" s="1"/>
  <c r="K369" i="13" s="1"/>
  <c r="S369" i="13"/>
  <c r="R369" i="13"/>
  <c r="J369" i="13"/>
  <c r="AD368" i="13"/>
  <c r="AO368" i="13" s="1"/>
  <c r="K368" i="13" s="1"/>
  <c r="S368" i="13"/>
  <c r="R368" i="13"/>
  <c r="J368" i="13"/>
  <c r="L368" i="13" s="1"/>
  <c r="AD367" i="13"/>
  <c r="AO367" i="13" s="1"/>
  <c r="K367" i="13" s="1"/>
  <c r="S367" i="13"/>
  <c r="R367" i="13"/>
  <c r="J367" i="13"/>
  <c r="AD366" i="13"/>
  <c r="AO366" i="13" s="1"/>
  <c r="K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L337" i="13" s="1"/>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L295" i="13" s="1"/>
  <c r="T293" i="13"/>
  <c r="N293" i="13"/>
  <c r="S292" i="13"/>
  <c r="R292" i="13"/>
  <c r="S291" i="13"/>
  <c r="R291" i="13"/>
  <c r="S290" i="13"/>
  <c r="R290" i="13"/>
  <c r="S289" i="13"/>
  <c r="R289" i="13"/>
  <c r="AD288" i="13"/>
  <c r="AO288" i="13" s="1"/>
  <c r="K288" i="13" s="1"/>
  <c r="Y288" i="13"/>
  <c r="S288" i="13"/>
  <c r="R288" i="13"/>
  <c r="J288" i="13"/>
  <c r="T287" i="13"/>
  <c r="N287" i="13"/>
  <c r="S286" i="13"/>
  <c r="R286" i="13"/>
  <c r="S285" i="13"/>
  <c r="R285" i="13"/>
  <c r="S284" i="13"/>
  <c r="R284" i="13"/>
  <c r="S283" i="13"/>
  <c r="R283" i="13"/>
  <c r="AD282" i="13"/>
  <c r="AO282" i="13" s="1"/>
  <c r="K282" i="13" s="1"/>
  <c r="Y282" i="13"/>
  <c r="S282" i="13"/>
  <c r="R282" i="13"/>
  <c r="J282" i="13"/>
  <c r="L282" i="13" s="1"/>
  <c r="T281" i="13"/>
  <c r="N281" i="13"/>
  <c r="S280" i="13"/>
  <c r="R280" i="13"/>
  <c r="S279" i="13"/>
  <c r="R279" i="13"/>
  <c r="S278" i="13"/>
  <c r="R278" i="13"/>
  <c r="S277" i="13"/>
  <c r="R277" i="13"/>
  <c r="AD276" i="13"/>
  <c r="AO276" i="13" s="1"/>
  <c r="K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Y197" i="13"/>
  <c r="S197" i="13"/>
  <c r="R197" i="13"/>
  <c r="J197" i="13"/>
  <c r="T196" i="13"/>
  <c r="N196" i="13"/>
  <c r="S195" i="13"/>
  <c r="R195" i="13"/>
  <c r="S194" i="13"/>
  <c r="R194" i="13"/>
  <c r="S193" i="13"/>
  <c r="R193" i="13"/>
  <c r="S192" i="13"/>
  <c r="R192" i="13"/>
  <c r="AD191" i="13"/>
  <c r="AO191" i="13" s="1"/>
  <c r="K191" i="13" s="1"/>
  <c r="Y191" i="13"/>
  <c r="S191" i="13"/>
  <c r="R191" i="13"/>
  <c r="J191" i="13"/>
  <c r="L191" i="13" s="1"/>
  <c r="T190" i="13"/>
  <c r="N190" i="13"/>
  <c r="S189" i="13"/>
  <c r="R189" i="13"/>
  <c r="S188" i="13"/>
  <c r="R188" i="13"/>
  <c r="S187" i="13"/>
  <c r="R187" i="13"/>
  <c r="S186" i="13"/>
  <c r="R186" i="13"/>
  <c r="AD185" i="13"/>
  <c r="AO185" i="13" s="1"/>
  <c r="K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D161" i="13"/>
  <c r="AO161" i="13" s="1"/>
  <c r="K161" i="13" s="1"/>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D149" i="13"/>
  <c r="AO149" i="13" s="1"/>
  <c r="K149" i="13" s="1"/>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Y131" i="13"/>
  <c r="S131" i="13"/>
  <c r="R131" i="13"/>
  <c r="J131" i="13"/>
  <c r="T130" i="13"/>
  <c r="N130" i="13"/>
  <c r="S129" i="13"/>
  <c r="R129" i="13"/>
  <c r="S128" i="13"/>
  <c r="R128" i="13"/>
  <c r="S127" i="13"/>
  <c r="R127" i="13"/>
  <c r="S126" i="13"/>
  <c r="R126" i="13"/>
  <c r="AD125" i="13"/>
  <c r="AO125" i="13" s="1"/>
  <c r="K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Y83" i="13"/>
  <c r="S83" i="13"/>
  <c r="R83" i="13"/>
  <c r="J83" i="13"/>
  <c r="T82" i="13"/>
  <c r="N82" i="13"/>
  <c r="S81" i="13"/>
  <c r="R81" i="13"/>
  <c r="S80" i="13"/>
  <c r="R80" i="13"/>
  <c r="S79" i="13"/>
  <c r="R79" i="13"/>
  <c r="S78" i="13"/>
  <c r="R78" i="13"/>
  <c r="AD77" i="13"/>
  <c r="AO77" i="13" s="1"/>
  <c r="K77" i="13" s="1"/>
  <c r="Y77" i="13"/>
  <c r="S77" i="13"/>
  <c r="R77" i="13"/>
  <c r="J77" i="13"/>
  <c r="T76" i="13"/>
  <c r="N76" i="13"/>
  <c r="S75" i="13"/>
  <c r="R75" i="13"/>
  <c r="S74" i="13"/>
  <c r="R74" i="13"/>
  <c r="S73" i="13"/>
  <c r="R73" i="13"/>
  <c r="S72" i="13"/>
  <c r="R72" i="13"/>
  <c r="AD71" i="13"/>
  <c r="AO71" i="13" s="1"/>
  <c r="K71" i="13" s="1"/>
  <c r="Y71" i="13"/>
  <c r="S71" i="13"/>
  <c r="R71" i="13"/>
  <c r="J71" i="13"/>
  <c r="L71" i="13" s="1"/>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D53" i="13"/>
  <c r="AO53" i="13" s="1"/>
  <c r="K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Y23" i="13"/>
  <c r="S23" i="13"/>
  <c r="R23" i="13"/>
  <c r="J23" i="13"/>
  <c r="T22" i="13"/>
  <c r="N22" i="13"/>
  <c r="S21" i="13"/>
  <c r="R21" i="13"/>
  <c r="S20" i="13"/>
  <c r="R20" i="13"/>
  <c r="S19" i="13"/>
  <c r="R19" i="13"/>
  <c r="S18" i="13"/>
  <c r="R18" i="13"/>
  <c r="AD17" i="13"/>
  <c r="AO17" i="13" s="1"/>
  <c r="K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L369" i="12" s="1"/>
  <c r="S369" i="12"/>
  <c r="R369" i="12"/>
  <c r="J369" i="12"/>
  <c r="AD368" i="12"/>
  <c r="AO368" i="12" s="1"/>
  <c r="K368" i="12" s="1"/>
  <c r="S368" i="12"/>
  <c r="R368" i="12"/>
  <c r="J368" i="12"/>
  <c r="AD367" i="12"/>
  <c r="AO367" i="12" s="1"/>
  <c r="K367" i="12" s="1"/>
  <c r="L367" i="12" s="1"/>
  <c r="S367" i="12"/>
  <c r="R367" i="12"/>
  <c r="J367" i="12"/>
  <c r="AD366" i="12"/>
  <c r="AO366" i="12" s="1"/>
  <c r="K366" i="12" s="1"/>
  <c r="S366" i="12"/>
  <c r="R366" i="12"/>
  <c r="J366" i="12"/>
  <c r="AD365" i="12"/>
  <c r="AO365" i="12" s="1"/>
  <c r="K365" i="12" s="1"/>
  <c r="S365" i="12"/>
  <c r="R365" i="12"/>
  <c r="J365" i="12"/>
  <c r="T364" i="12"/>
  <c r="N364" i="12"/>
  <c r="S363" i="12"/>
  <c r="R363" i="12"/>
  <c r="S362" i="12"/>
  <c r="R362" i="12"/>
  <c r="S361" i="12"/>
  <c r="R361" i="12"/>
  <c r="S359" i="12"/>
  <c r="R359" i="12"/>
  <c r="AD358" i="12"/>
  <c r="AO358" i="12" s="1"/>
  <c r="K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Y344" i="12"/>
  <c r="S344" i="12"/>
  <c r="R344" i="12"/>
  <c r="J344" i="12"/>
  <c r="T343" i="12"/>
  <c r="N343" i="12"/>
  <c r="S342" i="12"/>
  <c r="R342" i="12"/>
  <c r="S341" i="12"/>
  <c r="R341" i="12"/>
  <c r="S340" i="12"/>
  <c r="R340" i="12"/>
  <c r="S338" i="12"/>
  <c r="R338" i="12"/>
  <c r="AD337" i="12"/>
  <c r="AO337" i="12" s="1"/>
  <c r="K337" i="12" s="1"/>
  <c r="Y337" i="12"/>
  <c r="S337" i="12"/>
  <c r="R337" i="12"/>
  <c r="J337" i="12"/>
  <c r="L337" i="12" s="1"/>
  <c r="T336" i="12"/>
  <c r="N336" i="12"/>
  <c r="S335" i="12"/>
  <c r="R335" i="12"/>
  <c r="S334" i="12"/>
  <c r="R334" i="12"/>
  <c r="S333" i="12"/>
  <c r="R333" i="12"/>
  <c r="S331" i="12"/>
  <c r="R331" i="12"/>
  <c r="AD330" i="12"/>
  <c r="AO330" i="12" s="1"/>
  <c r="K330" i="12" s="1"/>
  <c r="Y330" i="12"/>
  <c r="S330" i="12"/>
  <c r="R330" i="12"/>
  <c r="J330" i="12"/>
  <c r="T329" i="12"/>
  <c r="N329" i="12"/>
  <c r="S328" i="12"/>
  <c r="R328" i="12"/>
  <c r="S327" i="12"/>
  <c r="R327" i="12"/>
  <c r="S326" i="12"/>
  <c r="R326" i="12"/>
  <c r="S324" i="12"/>
  <c r="R324" i="12"/>
  <c r="AD323" i="12"/>
  <c r="AO323" i="12" s="1"/>
  <c r="K323" i="12" s="1"/>
  <c r="Y323" i="12"/>
  <c r="S323" i="12"/>
  <c r="R323" i="12"/>
  <c r="J323" i="12"/>
  <c r="L323" i="12" s="1"/>
  <c r="T322" i="12"/>
  <c r="N322" i="12"/>
  <c r="S321" i="12"/>
  <c r="R321" i="12"/>
  <c r="S320" i="12"/>
  <c r="R320" i="12"/>
  <c r="S319" i="12"/>
  <c r="R319" i="12"/>
  <c r="S317" i="12"/>
  <c r="R317" i="12"/>
  <c r="AD316" i="12"/>
  <c r="AO316" i="12" s="1"/>
  <c r="K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D302" i="12"/>
  <c r="AO302" i="12" s="1"/>
  <c r="K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L282" i="12" s="1"/>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Y246" i="12"/>
  <c r="S246" i="12"/>
  <c r="R246" i="12"/>
  <c r="J246" i="12"/>
  <c r="T245" i="12"/>
  <c r="N245" i="12"/>
  <c r="S244" i="12"/>
  <c r="R244" i="12"/>
  <c r="S243" i="12"/>
  <c r="R243" i="12"/>
  <c r="S242" i="12"/>
  <c r="R242" i="12"/>
  <c r="S241" i="12"/>
  <c r="R241" i="12"/>
  <c r="AD240" i="12"/>
  <c r="AO240" i="12" s="1"/>
  <c r="K240" i="12" s="1"/>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Y222" i="12"/>
  <c r="S222" i="12"/>
  <c r="R222" i="12"/>
  <c r="J222" i="12"/>
  <c r="T220" i="12"/>
  <c r="N220" i="12"/>
  <c r="S219" i="12"/>
  <c r="R219" i="12"/>
  <c r="S218" i="12"/>
  <c r="R218" i="12"/>
  <c r="S217" i="12"/>
  <c r="R217" i="12"/>
  <c r="S216" i="12"/>
  <c r="R216" i="12"/>
  <c r="AD215" i="12"/>
  <c r="AO215" i="12" s="1"/>
  <c r="K215" i="12" s="1"/>
  <c r="Y215" i="12"/>
  <c r="S215" i="12"/>
  <c r="R215" i="12"/>
  <c r="J215" i="12"/>
  <c r="T214" i="12"/>
  <c r="N214" i="12"/>
  <c r="S213" i="12"/>
  <c r="R213" i="12"/>
  <c r="S212" i="12"/>
  <c r="R212" i="12"/>
  <c r="S211" i="12"/>
  <c r="R211" i="12"/>
  <c r="S210" i="12"/>
  <c r="R210" i="12"/>
  <c r="AD209" i="12"/>
  <c r="AO209" i="12" s="1"/>
  <c r="K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Y197" i="12"/>
  <c r="S197" i="12"/>
  <c r="R197" i="12"/>
  <c r="J197" i="12"/>
  <c r="T196" i="12"/>
  <c r="N196" i="12"/>
  <c r="S195" i="12"/>
  <c r="R195" i="12"/>
  <c r="S194" i="12"/>
  <c r="R194" i="12"/>
  <c r="S193" i="12"/>
  <c r="R193" i="12"/>
  <c r="S192" i="12"/>
  <c r="R192" i="12"/>
  <c r="AD191" i="12"/>
  <c r="AO191" i="12" s="1"/>
  <c r="K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Y167" i="12"/>
  <c r="S167" i="12"/>
  <c r="R167" i="12"/>
  <c r="J167" i="12"/>
  <c r="T166" i="12"/>
  <c r="N166" i="12"/>
  <c r="S165" i="12"/>
  <c r="R165" i="12"/>
  <c r="S164" i="12"/>
  <c r="R164" i="12"/>
  <c r="S163" i="12"/>
  <c r="R163" i="12"/>
  <c r="S162" i="12"/>
  <c r="R162" i="12"/>
  <c r="AD161" i="12"/>
  <c r="AO161" i="12" s="1"/>
  <c r="K161" i="12" s="1"/>
  <c r="Y161" i="12"/>
  <c r="S161" i="12"/>
  <c r="R161" i="12"/>
  <c r="J161" i="12"/>
  <c r="T160" i="12"/>
  <c r="N160" i="12"/>
  <c r="S159" i="12"/>
  <c r="R159" i="12"/>
  <c r="S158" i="12"/>
  <c r="R158" i="12"/>
  <c r="S157" i="12"/>
  <c r="R157" i="12"/>
  <c r="S156" i="12"/>
  <c r="R156" i="12"/>
  <c r="AD155" i="12"/>
  <c r="AO155" i="12" s="1"/>
  <c r="K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Y143" i="12"/>
  <c r="S143" i="12"/>
  <c r="R143" i="12"/>
  <c r="J143" i="12"/>
  <c r="T142" i="12"/>
  <c r="N142" i="12"/>
  <c r="S141" i="12"/>
  <c r="R141" i="12"/>
  <c r="S140" i="12"/>
  <c r="R140" i="12"/>
  <c r="S139" i="12"/>
  <c r="R139" i="12"/>
  <c r="S138" i="12"/>
  <c r="R138" i="12"/>
  <c r="AD137" i="12"/>
  <c r="AO137" i="12" s="1"/>
  <c r="K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Y125" i="12"/>
  <c r="S125" i="12"/>
  <c r="R125" i="12"/>
  <c r="J125" i="12"/>
  <c r="T124" i="12"/>
  <c r="N124" i="12"/>
  <c r="S123" i="12"/>
  <c r="R123" i="12"/>
  <c r="S122" i="12"/>
  <c r="R122" i="12"/>
  <c r="S121" i="12"/>
  <c r="R121" i="12"/>
  <c r="S120" i="12"/>
  <c r="R120" i="12"/>
  <c r="AD119" i="12"/>
  <c r="AO119" i="12" s="1"/>
  <c r="K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Y107" i="12"/>
  <c r="S107" i="12"/>
  <c r="R107" i="12"/>
  <c r="J107" i="12"/>
  <c r="T106" i="12"/>
  <c r="N106" i="12"/>
  <c r="S105" i="12"/>
  <c r="R105" i="12"/>
  <c r="S104" i="12"/>
  <c r="R104" i="12"/>
  <c r="S103" i="12"/>
  <c r="R103" i="12"/>
  <c r="S102" i="12"/>
  <c r="R102" i="12"/>
  <c r="AD101" i="12"/>
  <c r="AO101" i="12" s="1"/>
  <c r="K101" i="12" s="1"/>
  <c r="Y101" i="12"/>
  <c r="S101" i="12"/>
  <c r="R101" i="12"/>
  <c r="J101" i="12"/>
  <c r="T100" i="12"/>
  <c r="N100" i="12"/>
  <c r="S99" i="12"/>
  <c r="R99" i="12"/>
  <c r="S98" i="12"/>
  <c r="R98" i="12"/>
  <c r="S97" i="12"/>
  <c r="R97" i="12"/>
  <c r="S96" i="12"/>
  <c r="R96" i="12"/>
  <c r="AD95" i="12"/>
  <c r="AO95" i="12" s="1"/>
  <c r="K95" i="12" s="1"/>
  <c r="Y95" i="12"/>
  <c r="S95" i="12"/>
  <c r="R95" i="12"/>
  <c r="J95" i="12"/>
  <c r="T94" i="12"/>
  <c r="N94" i="12"/>
  <c r="S93" i="12"/>
  <c r="R93" i="12"/>
  <c r="S92" i="12"/>
  <c r="R92" i="12"/>
  <c r="S91" i="12"/>
  <c r="R91" i="12"/>
  <c r="S90" i="12"/>
  <c r="R90" i="12"/>
  <c r="AD89" i="12"/>
  <c r="AO89" i="12" s="1"/>
  <c r="K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Y77" i="12"/>
  <c r="S77" i="12"/>
  <c r="R77" i="12"/>
  <c r="J77" i="12"/>
  <c r="T76" i="12"/>
  <c r="N76" i="12"/>
  <c r="S75" i="12"/>
  <c r="R75" i="12"/>
  <c r="S74" i="12"/>
  <c r="R74" i="12"/>
  <c r="S73" i="12"/>
  <c r="R73" i="12"/>
  <c r="S72" i="12"/>
  <c r="R72" i="12"/>
  <c r="AD71" i="12"/>
  <c r="AO71" i="12" s="1"/>
  <c r="K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Y59" i="12"/>
  <c r="S59" i="12"/>
  <c r="R59" i="12"/>
  <c r="J59" i="12"/>
  <c r="T58" i="12"/>
  <c r="N58" i="12"/>
  <c r="S57" i="12"/>
  <c r="R57" i="12"/>
  <c r="S56" i="12"/>
  <c r="R56" i="12"/>
  <c r="S55" i="12"/>
  <c r="R55" i="12"/>
  <c r="S54" i="12"/>
  <c r="R54" i="12"/>
  <c r="AD53" i="12"/>
  <c r="AO53" i="12" s="1"/>
  <c r="K53" i="12" s="1"/>
  <c r="Y53" i="12"/>
  <c r="S53" i="12"/>
  <c r="R53" i="12"/>
  <c r="J53" i="12"/>
  <c r="T52" i="12"/>
  <c r="N52" i="12"/>
  <c r="S51" i="12"/>
  <c r="R51" i="12"/>
  <c r="S50" i="12"/>
  <c r="R50" i="12"/>
  <c r="S49" i="12"/>
  <c r="R49" i="12"/>
  <c r="S48" i="12"/>
  <c r="R48" i="12"/>
  <c r="AD47" i="12"/>
  <c r="AO47" i="12" s="1"/>
  <c r="K47" i="12" s="1"/>
  <c r="Y47" i="12"/>
  <c r="S47" i="12"/>
  <c r="R47" i="12"/>
  <c r="J47" i="12"/>
  <c r="T46" i="12"/>
  <c r="N46" i="12"/>
  <c r="AD41" i="12"/>
  <c r="AO41" i="12" s="1"/>
  <c r="K41" i="12" s="1"/>
  <c r="Y41" i="12"/>
  <c r="J41" i="12"/>
  <c r="T40" i="12"/>
  <c r="N40" i="12"/>
  <c r="S39" i="12"/>
  <c r="R39" i="12"/>
  <c r="S38" i="12"/>
  <c r="R38" i="12"/>
  <c r="S37" i="12"/>
  <c r="R37" i="12"/>
  <c r="S36" i="12"/>
  <c r="R36" i="12"/>
  <c r="AD35" i="12"/>
  <c r="AO35" i="12" s="1"/>
  <c r="K35" i="12" s="1"/>
  <c r="Y35" i="12"/>
  <c r="S35" i="12"/>
  <c r="R35" i="12"/>
  <c r="J35" i="12"/>
  <c r="T34" i="12"/>
  <c r="N34" i="12"/>
  <c r="S33" i="12"/>
  <c r="R33" i="12"/>
  <c r="S32" i="12"/>
  <c r="R32" i="12"/>
  <c r="S31" i="12"/>
  <c r="R31" i="12"/>
  <c r="S30" i="12"/>
  <c r="R30" i="12"/>
  <c r="AD29" i="12"/>
  <c r="AO29" i="12" s="1"/>
  <c r="K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L5" i="12" s="1"/>
  <c r="AD371" i="11"/>
  <c r="AO371" i="11" s="1"/>
  <c r="K371" i="11" s="1"/>
  <c r="L371" i="11" s="1"/>
  <c r="S371" i="11"/>
  <c r="R371" i="11"/>
  <c r="J371" i="11"/>
  <c r="AO370" i="11"/>
  <c r="K370" i="11" s="1"/>
  <c r="AD370" i="11"/>
  <c r="S370" i="11"/>
  <c r="R370" i="11"/>
  <c r="J370" i="11"/>
  <c r="AD369" i="11"/>
  <c r="AO369" i="11" s="1"/>
  <c r="K369" i="11" s="1"/>
  <c r="S369" i="11"/>
  <c r="R369" i="11"/>
  <c r="J369" i="11"/>
  <c r="AD368" i="11"/>
  <c r="AO368" i="11" s="1"/>
  <c r="K368" i="11" s="1"/>
  <c r="S368" i="11"/>
  <c r="R368" i="11"/>
  <c r="J368" i="11"/>
  <c r="AD367" i="11"/>
  <c r="AO367" i="11" s="1"/>
  <c r="K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L240" i="11" s="1"/>
  <c r="T239" i="11"/>
  <c r="N239" i="11"/>
  <c r="S238" i="11"/>
  <c r="R238" i="11"/>
  <c r="S237" i="11"/>
  <c r="R237" i="11"/>
  <c r="S236" i="11"/>
  <c r="R236" i="11"/>
  <c r="S235" i="11"/>
  <c r="R235" i="11"/>
  <c r="AD234" i="11"/>
  <c r="AO234" i="11" s="1"/>
  <c r="K234" i="11" s="1"/>
  <c r="Y234" i="11"/>
  <c r="S234" i="11"/>
  <c r="R234" i="11"/>
  <c r="J234" i="11"/>
  <c r="T233" i="11"/>
  <c r="N233" i="11"/>
  <c r="S232" i="11"/>
  <c r="R232" i="11"/>
  <c r="S231" i="11"/>
  <c r="R231" i="11"/>
  <c r="S230" i="11"/>
  <c r="R230" i="11"/>
  <c r="S229" i="11"/>
  <c r="R229" i="11"/>
  <c r="AD228" i="11"/>
  <c r="AO228" i="11" s="1"/>
  <c r="K228" i="11" s="1"/>
  <c r="L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D209" i="11"/>
  <c r="AO209" i="11" s="1"/>
  <c r="Y209" i="11"/>
  <c r="S209" i="11"/>
  <c r="R209" i="11"/>
  <c r="K209" i="11"/>
  <c r="J209" i="11"/>
  <c r="L209" i="11" s="1"/>
  <c r="T208" i="11"/>
  <c r="N208" i="11"/>
  <c r="S207" i="11"/>
  <c r="R207" i="11"/>
  <c r="S206" i="11"/>
  <c r="R206" i="11"/>
  <c r="S205" i="11"/>
  <c r="R205" i="11"/>
  <c r="S204" i="11"/>
  <c r="R204" i="11"/>
  <c r="AD203" i="11"/>
  <c r="AO203" i="11" s="1"/>
  <c r="K203" i="11" s="1"/>
  <c r="Y203" i="11"/>
  <c r="S203" i="11"/>
  <c r="R203" i="11"/>
  <c r="J203" i="11"/>
  <c r="T202" i="11"/>
  <c r="N202" i="11"/>
  <c r="S201" i="11"/>
  <c r="R201" i="11"/>
  <c r="S200" i="11"/>
  <c r="R200" i="11"/>
  <c r="S199" i="11"/>
  <c r="R199" i="11"/>
  <c r="S198" i="11"/>
  <c r="R198" i="11"/>
  <c r="AD197" i="11"/>
  <c r="AO197" i="11" s="1"/>
  <c r="K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D179" i="11"/>
  <c r="AO179" i="11" s="1"/>
  <c r="K179" i="11" s="1"/>
  <c r="Y179" i="11"/>
  <c r="S179" i="11"/>
  <c r="R179" i="11"/>
  <c r="J179" i="11"/>
  <c r="T178" i="11"/>
  <c r="N178" i="11"/>
  <c r="S177" i="11"/>
  <c r="R177" i="11"/>
  <c r="S176" i="11"/>
  <c r="R176" i="11"/>
  <c r="S175" i="11"/>
  <c r="R175" i="11"/>
  <c r="S174" i="11"/>
  <c r="R174" i="11"/>
  <c r="AD173" i="11"/>
  <c r="AO173" i="11" s="1"/>
  <c r="K173" i="11" s="1"/>
  <c r="Y173" i="11"/>
  <c r="S173" i="11"/>
  <c r="R173" i="11"/>
  <c r="J173" i="1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D155" i="11"/>
  <c r="AO155" i="11" s="1"/>
  <c r="K155" i="11" s="1"/>
  <c r="Y155" i="11"/>
  <c r="S155" i="11"/>
  <c r="R155" i="11"/>
  <c r="J155" i="11"/>
  <c r="T154" i="11"/>
  <c r="N154" i="11"/>
  <c r="S153" i="11"/>
  <c r="R153" i="11"/>
  <c r="S152" i="11"/>
  <c r="R152" i="11"/>
  <c r="S151" i="11"/>
  <c r="R151" i="11"/>
  <c r="S150" i="11"/>
  <c r="R150" i="11"/>
  <c r="AD149" i="11"/>
  <c r="AO149" i="11" s="1"/>
  <c r="K149" i="11" s="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D125" i="11"/>
  <c r="AO125" i="11" s="1"/>
  <c r="K125" i="11" s="1"/>
  <c r="Y125" i="11"/>
  <c r="S125" i="11"/>
  <c r="R125" i="11"/>
  <c r="J125" i="11"/>
  <c r="T124" i="11"/>
  <c r="N124" i="11"/>
  <c r="S123" i="11"/>
  <c r="R123" i="11"/>
  <c r="S122" i="11"/>
  <c r="R122" i="11"/>
  <c r="S121" i="11"/>
  <c r="R121" i="11"/>
  <c r="S120" i="11"/>
  <c r="R120" i="11"/>
  <c r="AD119" i="11"/>
  <c r="AO119" i="11" s="1"/>
  <c r="K119" i="11" s="1"/>
  <c r="Y119" i="11"/>
  <c r="S119" i="11"/>
  <c r="R119" i="11"/>
  <c r="J119" i="11"/>
  <c r="T118" i="11"/>
  <c r="N118" i="11"/>
  <c r="S117" i="11"/>
  <c r="R117" i="11"/>
  <c r="S116" i="11"/>
  <c r="R116" i="11"/>
  <c r="S115" i="11"/>
  <c r="R115" i="11"/>
  <c r="S114" i="11"/>
  <c r="R114" i="11"/>
  <c r="AD113" i="11"/>
  <c r="AO113" i="11" s="1"/>
  <c r="K113" i="11" s="1"/>
  <c r="Y113" i="11"/>
  <c r="S113" i="11"/>
  <c r="R113" i="11"/>
  <c r="J113" i="11"/>
  <c r="T112" i="11"/>
  <c r="N112" i="11"/>
  <c r="S111" i="11"/>
  <c r="R111" i="11"/>
  <c r="S110" i="11"/>
  <c r="R110" i="11"/>
  <c r="S109" i="11"/>
  <c r="R109" i="11"/>
  <c r="S108" i="11"/>
  <c r="R108" i="11"/>
  <c r="AD107" i="11"/>
  <c r="AO107" i="11" s="1"/>
  <c r="K107" i="11" s="1"/>
  <c r="Y107" i="11"/>
  <c r="S107" i="11"/>
  <c r="R107" i="11"/>
  <c r="J107" i="11"/>
  <c r="L107" i="11" s="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D77" i="11"/>
  <c r="AO77" i="11" s="1"/>
  <c r="K77" i="11" s="1"/>
  <c r="Y77" i="11"/>
  <c r="S77" i="11"/>
  <c r="R77" i="11"/>
  <c r="J77" i="11"/>
  <c r="T76" i="11"/>
  <c r="N76" i="11"/>
  <c r="S75" i="11"/>
  <c r="R75" i="11"/>
  <c r="S74" i="11"/>
  <c r="R74" i="11"/>
  <c r="S73" i="11"/>
  <c r="R73" i="11"/>
  <c r="S72" i="11"/>
  <c r="R72" i="11"/>
  <c r="AD71" i="11"/>
  <c r="AO71" i="11" s="1"/>
  <c r="K71" i="11" s="1"/>
  <c r="Y71" i="11"/>
  <c r="S71" i="11"/>
  <c r="R71" i="11"/>
  <c r="J71" i="1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L29" i="11" s="1"/>
  <c r="T28" i="11"/>
  <c r="N28" i="11"/>
  <c r="S27" i="11"/>
  <c r="R27" i="11"/>
  <c r="S26" i="11"/>
  <c r="R26" i="11"/>
  <c r="S25" i="11"/>
  <c r="R25" i="11"/>
  <c r="S24" i="11"/>
  <c r="R24" i="11"/>
  <c r="AD23" i="11"/>
  <c r="AO23" i="11" s="1"/>
  <c r="K23" i="11" s="1"/>
  <c r="Y23" i="11"/>
  <c r="S23" i="11"/>
  <c r="R23" i="11"/>
  <c r="J23" i="11"/>
  <c r="T22" i="11"/>
  <c r="N22" i="11"/>
  <c r="S21" i="11"/>
  <c r="R21" i="11"/>
  <c r="S20" i="11"/>
  <c r="R20" i="11"/>
  <c r="S19" i="11"/>
  <c r="R19" i="11"/>
  <c r="S18" i="11"/>
  <c r="R18" i="11"/>
  <c r="AD17" i="11"/>
  <c r="AO17" i="11" s="1"/>
  <c r="K17" i="11" s="1"/>
  <c r="Y17" i="11"/>
  <c r="S17" i="11"/>
  <c r="R17" i="11"/>
  <c r="J17" i="11"/>
  <c r="T16" i="11"/>
  <c r="N16" i="11"/>
  <c r="S15" i="11"/>
  <c r="R15" i="11"/>
  <c r="S14" i="11"/>
  <c r="R14" i="11"/>
  <c r="S13" i="11"/>
  <c r="R13" i="11"/>
  <c r="S12" i="11"/>
  <c r="R12" i="11"/>
  <c r="AD11" i="11"/>
  <c r="AO11" i="11" s="1"/>
  <c r="K11" i="11" s="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O369" i="10"/>
  <c r="K369" i="10" s="1"/>
  <c r="AD369" i="10"/>
  <c r="S369" i="10"/>
  <c r="R369" i="10"/>
  <c r="J369" i="10"/>
  <c r="AD368" i="10"/>
  <c r="AO368" i="10" s="1"/>
  <c r="K368" i="10" s="1"/>
  <c r="S368" i="10"/>
  <c r="R368" i="10"/>
  <c r="J368" i="10"/>
  <c r="AD367" i="10"/>
  <c r="AO367" i="10" s="1"/>
  <c r="K367" i="10" s="1"/>
  <c r="S367" i="10"/>
  <c r="R367" i="10"/>
  <c r="J367" i="10"/>
  <c r="AD366" i="10"/>
  <c r="AO366" i="10" s="1"/>
  <c r="K366" i="10" s="1"/>
  <c r="S366" i="10"/>
  <c r="R366" i="10"/>
  <c r="J366" i="10"/>
  <c r="L366" i="10" s="1"/>
  <c r="AD365" i="10"/>
  <c r="AO365" i="10" s="1"/>
  <c r="K365" i="10" s="1"/>
  <c r="S365" i="10"/>
  <c r="R365" i="10"/>
  <c r="J365" i="10"/>
  <c r="T364" i="10"/>
  <c r="N364" i="10"/>
  <c r="S363" i="10"/>
  <c r="R363" i="10"/>
  <c r="S362" i="10"/>
  <c r="R362" i="10"/>
  <c r="S361" i="10"/>
  <c r="R361" i="10"/>
  <c r="S359" i="10"/>
  <c r="R359" i="10"/>
  <c r="AD358" i="10"/>
  <c r="AO358" i="10" s="1"/>
  <c r="K358" i="10" s="1"/>
  <c r="L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L149" i="10" s="1"/>
  <c r="T148" i="10"/>
  <c r="N148" i="10"/>
  <c r="S147" i="10"/>
  <c r="R147" i="10"/>
  <c r="S146" i="10"/>
  <c r="R146" i="10"/>
  <c r="S145" i="10"/>
  <c r="R145" i="10"/>
  <c r="S144" i="10"/>
  <c r="R144" i="10"/>
  <c r="AD143" i="10"/>
  <c r="AO143" i="10" s="1"/>
  <c r="K143" i="10" s="1"/>
  <c r="L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L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L47" i="10" s="1"/>
  <c r="Y47" i="10"/>
  <c r="S47" i="10"/>
  <c r="R47" i="10"/>
  <c r="J47" i="10"/>
  <c r="T46" i="10"/>
  <c r="N46" i="10"/>
  <c r="AD41" i="10"/>
  <c r="AO41" i="10" s="1"/>
  <c r="K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L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S371" i="9"/>
  <c r="R371" i="9"/>
  <c r="J371" i="9"/>
  <c r="AD370" i="9"/>
  <c r="AO370" i="9" s="1"/>
  <c r="K370" i="9" s="1"/>
  <c r="S370" i="9"/>
  <c r="R370" i="9"/>
  <c r="J370" i="9"/>
  <c r="L370" i="9" s="1"/>
  <c r="AD369" i="9"/>
  <c r="AO369" i="9" s="1"/>
  <c r="K369" i="9" s="1"/>
  <c r="S369" i="9"/>
  <c r="R369" i="9"/>
  <c r="J369" i="9"/>
  <c r="AD368" i="9"/>
  <c r="AO368" i="9" s="1"/>
  <c r="K368" i="9" s="1"/>
  <c r="S368" i="9"/>
  <c r="R368" i="9"/>
  <c r="J368" i="9"/>
  <c r="AD367" i="9"/>
  <c r="AO367" i="9" s="1"/>
  <c r="K367" i="9" s="1"/>
  <c r="S367" i="9"/>
  <c r="R367" i="9"/>
  <c r="J367" i="9"/>
  <c r="AO366" i="9"/>
  <c r="K366" i="9" s="1"/>
  <c r="AD366" i="9"/>
  <c r="S366" i="9"/>
  <c r="R366" i="9"/>
  <c r="J366" i="9"/>
  <c r="AD365" i="9"/>
  <c r="AO365" i="9" s="1"/>
  <c r="K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O351" i="9"/>
  <c r="K351" i="9" s="1"/>
  <c r="AD351" i="9"/>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O323" i="9"/>
  <c r="K323" i="9" s="1"/>
  <c r="L323" i="9" s="1"/>
  <c r="AD323" i="9"/>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D302" i="9"/>
  <c r="AO302" i="9" s="1"/>
  <c r="K302" i="9" s="1"/>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O295" i="9"/>
  <c r="K295" i="9" s="1"/>
  <c r="AD295" i="9"/>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L282" i="9" s="1"/>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L203" i="9" s="1"/>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O179" i="9"/>
  <c r="K179" i="9" s="1"/>
  <c r="AD179" i="9"/>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L137" i="9" s="1"/>
  <c r="T136" i="9"/>
  <c r="N136" i="9"/>
  <c r="S135" i="9"/>
  <c r="R135" i="9"/>
  <c r="S134" i="9"/>
  <c r="R134" i="9"/>
  <c r="S133" i="9"/>
  <c r="R133" i="9"/>
  <c r="S132" i="9"/>
  <c r="R132" i="9"/>
  <c r="AD131" i="9"/>
  <c r="AO131" i="9" s="1"/>
  <c r="K131" i="9" s="1"/>
  <c r="Y131" i="9"/>
  <c r="S131" i="9"/>
  <c r="R131" i="9"/>
  <c r="J131" i="9"/>
  <c r="L131" i="9" s="1"/>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L371" i="8" s="1"/>
  <c r="S371" i="8"/>
  <c r="R371" i="8"/>
  <c r="J371" i="8"/>
  <c r="AD370" i="8"/>
  <c r="AO370" i="8" s="1"/>
  <c r="K370" i="8" s="1"/>
  <c r="S370" i="8"/>
  <c r="R370" i="8"/>
  <c r="J370" i="8"/>
  <c r="AD369" i="8"/>
  <c r="AO369" i="8" s="1"/>
  <c r="K369" i="8" s="1"/>
  <c r="S369" i="8"/>
  <c r="R369" i="8"/>
  <c r="J369" i="8"/>
  <c r="AD368" i="8"/>
  <c r="AO368" i="8" s="1"/>
  <c r="K368" i="8" s="1"/>
  <c r="S368" i="8"/>
  <c r="R368" i="8"/>
  <c r="J368" i="8"/>
  <c r="AD367" i="8"/>
  <c r="AO367" i="8" s="1"/>
  <c r="K367" i="8" s="1"/>
  <c r="L367" i="8" s="1"/>
  <c r="S367" i="8"/>
  <c r="R367" i="8"/>
  <c r="J367" i="8"/>
  <c r="AO366" i="8"/>
  <c r="K366" i="8" s="1"/>
  <c r="AD366" i="8"/>
  <c r="S366" i="8"/>
  <c r="R366" i="8"/>
  <c r="J366" i="8"/>
  <c r="AD365" i="8"/>
  <c r="AO365" i="8" s="1"/>
  <c r="K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L209" i="8" s="1"/>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Y173" i="8"/>
  <c r="S173" i="8"/>
  <c r="R173" i="8"/>
  <c r="J173" i="8"/>
  <c r="T172" i="8"/>
  <c r="N172" i="8"/>
  <c r="S171" i="8"/>
  <c r="R171" i="8"/>
  <c r="S170" i="8"/>
  <c r="R170" i="8"/>
  <c r="S169" i="8"/>
  <c r="R169" i="8"/>
  <c r="S168" i="8"/>
  <c r="R168" i="8"/>
  <c r="AD167" i="8"/>
  <c r="AO167" i="8" s="1"/>
  <c r="K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s="1"/>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D35" i="8"/>
  <c r="AO35" i="8" s="1"/>
  <c r="K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AD370" i="7"/>
  <c r="AO370" i="7" s="1"/>
  <c r="K370" i="7" s="1"/>
  <c r="S370" i="7"/>
  <c r="R370" i="7"/>
  <c r="J370" i="7"/>
  <c r="AD369" i="7"/>
  <c r="AO369" i="7" s="1"/>
  <c r="K369" i="7" s="1"/>
  <c r="L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L351" i="7" s="1"/>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L323" i="7" s="1"/>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L234" i="7" s="1"/>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L83" i="7" s="1"/>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Y53" i="7"/>
  <c r="S53" i="7"/>
  <c r="R53" i="7"/>
  <c r="J53" i="7"/>
  <c r="T52" i="7"/>
  <c r="N52" i="7"/>
  <c r="S51" i="7"/>
  <c r="R51" i="7"/>
  <c r="S50" i="7"/>
  <c r="R50" i="7"/>
  <c r="S49" i="7"/>
  <c r="R49" i="7"/>
  <c r="S48" i="7"/>
  <c r="R48" i="7" s="1"/>
  <c r="AD47" i="7"/>
  <c r="AO47" i="7" s="1"/>
  <c r="K47" i="7" s="1"/>
  <c r="Y47" i="7"/>
  <c r="S47" i="7"/>
  <c r="R47" i="7"/>
  <c r="J47" i="7"/>
  <c r="T46" i="7"/>
  <c r="N46" i="7"/>
  <c r="AD41" i="7"/>
  <c r="AO41" i="7" s="1"/>
  <c r="K41" i="7" s="1"/>
  <c r="Y41" i="7"/>
  <c r="J41" i="7"/>
  <c r="L41" i="7" s="1"/>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L371" i="6" s="1"/>
  <c r="S371" i="6"/>
  <c r="R371" i="6"/>
  <c r="J371" i="6"/>
  <c r="AD370" i="6"/>
  <c r="AO370" i="6" s="1"/>
  <c r="K370" i="6" s="1"/>
  <c r="S370" i="6"/>
  <c r="R370" i="6"/>
  <c r="J370" i="6"/>
  <c r="AD369" i="6"/>
  <c r="AO369" i="6" s="1"/>
  <c r="K369" i="6" s="1"/>
  <c r="S369" i="6"/>
  <c r="R369" i="6"/>
  <c r="J369" i="6"/>
  <c r="AD368" i="6"/>
  <c r="AO368" i="6" s="1"/>
  <c r="K368" i="6" s="1"/>
  <c r="S368" i="6"/>
  <c r="R368" i="6"/>
  <c r="J368" i="6"/>
  <c r="AD367" i="6"/>
  <c r="AO367" i="6" s="1"/>
  <c r="K367" i="6" s="1"/>
  <c r="S367" i="6"/>
  <c r="R367" i="6"/>
  <c r="J367" i="6"/>
  <c r="AD366" i="6"/>
  <c r="AO366" i="6" s="1"/>
  <c r="K366" i="6" s="1"/>
  <c r="L366" i="6" s="1"/>
  <c r="S366" i="6"/>
  <c r="R366" i="6"/>
  <c r="J366" i="6"/>
  <c r="AD365" i="6"/>
  <c r="AO365" i="6" s="1"/>
  <c r="K365" i="6" s="1"/>
  <c r="S365" i="6"/>
  <c r="R365" i="6"/>
  <c r="J365" i="6"/>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L258" i="6" s="1"/>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L240" i="6" s="1"/>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c r="S163" i="6"/>
  <c r="R163" i="6"/>
  <c r="S162" i="6"/>
  <c r="R162" i="6"/>
  <c r="AD161" i="6"/>
  <c r="AO161" i="6" s="1"/>
  <c r="K161" i="6" s="1"/>
  <c r="Y161" i="6"/>
  <c r="S161" i="6"/>
  <c r="R161" i="6"/>
  <c r="J161" i="6"/>
  <c r="L161" i="6" s="1"/>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T124" i="6"/>
  <c r="N124" i="6"/>
  <c r="S123" i="6"/>
  <c r="R123" i="6"/>
  <c r="S122" i="6"/>
  <c r="R122" i="6"/>
  <c r="S121" i="6"/>
  <c r="R121" i="6"/>
  <c r="S120" i="6"/>
  <c r="R120" i="6"/>
  <c r="AD119" i="6"/>
  <c r="AO119" i="6" s="1"/>
  <c r="K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L83" i="6" s="1"/>
  <c r="T82" i="6"/>
  <c r="N82" i="6"/>
  <c r="S81" i="6"/>
  <c r="R81" i="6"/>
  <c r="S80" i="6"/>
  <c r="R80" i="6"/>
  <c r="S79" i="6"/>
  <c r="R79" i="6"/>
  <c r="S78" i="6"/>
  <c r="R78" i="6"/>
  <c r="AD77" i="6"/>
  <c r="AO77" i="6" s="1"/>
  <c r="K77" i="6" s="1"/>
  <c r="Y77" i="6"/>
  <c r="S77" i="6"/>
  <c r="R77" i="6"/>
  <c r="J77" i="6"/>
  <c r="T76" i="6"/>
  <c r="N76" i="6"/>
  <c r="S75" i="6"/>
  <c r="R75" i="6"/>
  <c r="S74" i="6"/>
  <c r="R74" i="6"/>
  <c r="S73" i="6"/>
  <c r="R73" i="6"/>
  <c r="S72" i="6"/>
  <c r="R72" i="6"/>
  <c r="AD71" i="6"/>
  <c r="AO71" i="6" s="1"/>
  <c r="K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L371" i="5" s="1"/>
  <c r="S371" i="5"/>
  <c r="R371" i="5"/>
  <c r="J371" i="5"/>
  <c r="AD370" i="5"/>
  <c r="AO370" i="5" s="1"/>
  <c r="K370" i="5" s="1"/>
  <c r="L370" i="5" s="1"/>
  <c r="S370" i="5"/>
  <c r="R370" i="5"/>
  <c r="J370" i="5"/>
  <c r="AD369" i="5"/>
  <c r="AO369" i="5" s="1"/>
  <c r="K369" i="5" s="1"/>
  <c r="L369" i="5" s="1"/>
  <c r="S369" i="5"/>
  <c r="R369" i="5"/>
  <c r="J369" i="5"/>
  <c r="AD368" i="5"/>
  <c r="AO368" i="5" s="1"/>
  <c r="K368" i="5" s="1"/>
  <c r="S368" i="5"/>
  <c r="R368" i="5"/>
  <c r="J368" i="5"/>
  <c r="AD367" i="5"/>
  <c r="AO367" i="5" s="1"/>
  <c r="K367" i="5" s="1"/>
  <c r="S367" i="5"/>
  <c r="R367" i="5"/>
  <c r="J367" i="5"/>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L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L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L295" i="5" s="1"/>
  <c r="T293" i="5"/>
  <c r="N293" i="5"/>
  <c r="S292" i="5"/>
  <c r="R292" i="5"/>
  <c r="S291" i="5"/>
  <c r="R291" i="5"/>
  <c r="S290" i="5"/>
  <c r="R290" i="5"/>
  <c r="S289" i="5"/>
  <c r="R289" i="5"/>
  <c r="AD288" i="5"/>
  <c r="AO288" i="5" s="1"/>
  <c r="K288" i="5" s="1"/>
  <c r="L288" i="5" s="1"/>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L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L258" i="5" s="1"/>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L246" i="5" s="1"/>
  <c r="T245" i="5"/>
  <c r="N245" i="5"/>
  <c r="S244" i="5"/>
  <c r="R244" i="5"/>
  <c r="S243" i="5"/>
  <c r="R243" i="5"/>
  <c r="S242" i="5"/>
  <c r="R242" i="5"/>
  <c r="S241" i="5"/>
  <c r="R241" i="5"/>
  <c r="AD240" i="5"/>
  <c r="AO240" i="5" s="1"/>
  <c r="K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L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O197" i="5"/>
  <c r="K197" i="5" s="1"/>
  <c r="AD197" i="5"/>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D107" i="5"/>
  <c r="AO107" i="5" s="1"/>
  <c r="K107" i="5" s="1"/>
  <c r="L107" i="5" s="1"/>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L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AD370" i="4"/>
  <c r="AO370" i="4" s="1"/>
  <c r="K370" i="4" s="1"/>
  <c r="S370" i="4"/>
  <c r="R370" i="4"/>
  <c r="J370" i="4"/>
  <c r="AD369" i="4"/>
  <c r="AO369" i="4" s="1"/>
  <c r="K369" i="4" s="1"/>
  <c r="L369" i="4" s="1"/>
  <c r="S369" i="4"/>
  <c r="R369" i="4"/>
  <c r="J369" i="4"/>
  <c r="AD368" i="4"/>
  <c r="AO368" i="4" s="1"/>
  <c r="K368" i="4" s="1"/>
  <c r="S368" i="4"/>
  <c r="R368" i="4"/>
  <c r="J368" i="4"/>
  <c r="AD367" i="4"/>
  <c r="AO367" i="4" s="1"/>
  <c r="K367" i="4" s="1"/>
  <c r="L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L337" i="4" s="1"/>
  <c r="T336" i="4"/>
  <c r="N336" i="4"/>
  <c r="S335" i="4"/>
  <c r="R335" i="4"/>
  <c r="S334" i="4"/>
  <c r="R334" i="4"/>
  <c r="S333" i="4"/>
  <c r="R333" i="4"/>
  <c r="S331" i="4"/>
  <c r="R331" i="4"/>
  <c r="AD330" i="4"/>
  <c r="AO330" i="4" s="1"/>
  <c r="K330" i="4" s="1"/>
  <c r="L330" i="4" s="1"/>
  <c r="Y330" i="4"/>
  <c r="S330" i="4"/>
  <c r="R330" i="4"/>
  <c r="J330" i="4"/>
  <c r="T329" i="4"/>
  <c r="N329" i="4"/>
  <c r="S328" i="4"/>
  <c r="R328" i="4"/>
  <c r="S327" i="4"/>
  <c r="R327" i="4"/>
  <c r="S326" i="4"/>
  <c r="R326" i="4"/>
  <c r="S324" i="4"/>
  <c r="R324" i="4"/>
  <c r="AD323" i="4"/>
  <c r="AO323" i="4" s="1"/>
  <c r="K323" i="4" s="1"/>
  <c r="Y323" i="4"/>
  <c r="S323" i="4"/>
  <c r="R323" i="4"/>
  <c r="J323" i="4"/>
  <c r="L323" i="4" s="1"/>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L309" i="4" s="1"/>
  <c r="T308" i="4"/>
  <c r="N308" i="4"/>
  <c r="S307" i="4"/>
  <c r="R307" i="4"/>
  <c r="S306" i="4"/>
  <c r="R306" i="4"/>
  <c r="S304" i="4"/>
  <c r="R304" i="4"/>
  <c r="S303" i="4"/>
  <c r="R303" i="4"/>
  <c r="AD302" i="4"/>
  <c r="AO302" i="4" s="1"/>
  <c r="K302" i="4" s="1"/>
  <c r="L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K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L234" i="4" s="1"/>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D209" i="4"/>
  <c r="AO209" i="4" s="1"/>
  <c r="K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L191" i="4" s="1"/>
  <c r="Y191" i="4"/>
  <c r="S191" i="4"/>
  <c r="R191" i="4"/>
  <c r="J191" i="4"/>
  <c r="T190" i="4"/>
  <c r="N190" i="4"/>
  <c r="S189" i="4"/>
  <c r="R189" i="4"/>
  <c r="S188" i="4"/>
  <c r="R188" i="4"/>
  <c r="S187" i="4"/>
  <c r="R187" i="4"/>
  <c r="S186" i="4"/>
  <c r="R186" i="4"/>
  <c r="AD185" i="4"/>
  <c r="AO185" i="4" s="1"/>
  <c r="K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T166" i="4"/>
  <c r="N166" i="4"/>
  <c r="S165" i="4"/>
  <c r="R165" i="4"/>
  <c r="S164" i="4"/>
  <c r="R164" i="4"/>
  <c r="S163" i="4"/>
  <c r="R163" i="4"/>
  <c r="S162" i="4"/>
  <c r="R162" i="4"/>
  <c r="AD161" i="4"/>
  <c r="AO161" i="4" s="1"/>
  <c r="K161" i="4" s="1"/>
  <c r="Y161" i="4"/>
  <c r="S161" i="4"/>
  <c r="R161" i="4"/>
  <c r="J161" i="4"/>
  <c r="T160" i="4"/>
  <c r="N160" i="4"/>
  <c r="S159" i="4"/>
  <c r="R159" i="4"/>
  <c r="S158" i="4"/>
  <c r="R158" i="4"/>
  <c r="S157" i="4"/>
  <c r="R157" i="4"/>
  <c r="S156" i="4"/>
  <c r="R156" i="4"/>
  <c r="AD155" i="4"/>
  <c r="AO155" i="4" s="1"/>
  <c r="K155" i="4" s="1"/>
  <c r="Y155" i="4"/>
  <c r="S155" i="4"/>
  <c r="R155" i="4"/>
  <c r="J155" i="4"/>
  <c r="T154" i="4"/>
  <c r="N154" i="4"/>
  <c r="S153" i="4"/>
  <c r="R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L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D101" i="4"/>
  <c r="AO101" i="4" s="1"/>
  <c r="K101" i="4" s="1"/>
  <c r="Y101" i="4"/>
  <c r="S101" i="4"/>
  <c r="R101" i="4"/>
  <c r="J101" i="4"/>
  <c r="T100" i="4"/>
  <c r="N100" i="4"/>
  <c r="S99" i="4"/>
  <c r="R99" i="4"/>
  <c r="S98" i="4"/>
  <c r="R98" i="4"/>
  <c r="S97" i="4"/>
  <c r="R97" i="4"/>
  <c r="S96" i="4"/>
  <c r="R96" i="4"/>
  <c r="AD95" i="4"/>
  <c r="AO95" i="4" s="1"/>
  <c r="K95" i="4" s="1"/>
  <c r="Y95" i="4"/>
  <c r="S95" i="4"/>
  <c r="R95" i="4"/>
  <c r="J95" i="4"/>
  <c r="L95" i="4" s="1"/>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Y17" i="4"/>
  <c r="S17" i="4"/>
  <c r="R17" i="4" s="1"/>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Y5" i="4"/>
  <c r="S5" i="4"/>
  <c r="R5" i="4"/>
  <c r="J5" i="4"/>
  <c r="AD371" i="3"/>
  <c r="AO371" i="3" s="1"/>
  <c r="K371" i="3" s="1"/>
  <c r="L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L367" i="3" s="1"/>
  <c r="S367" i="3"/>
  <c r="R367" i="3"/>
  <c r="J367" i="3"/>
  <c r="AD366" i="3"/>
  <c r="AO366" i="3" s="1"/>
  <c r="K366" i="3" s="1"/>
  <c r="L366" i="3" s="1"/>
  <c r="S366" i="3"/>
  <c r="R366" i="3"/>
  <c r="J366" i="3"/>
  <c r="AD365" i="3"/>
  <c r="AO365" i="3" s="1"/>
  <c r="K365" i="3" s="1"/>
  <c r="S365" i="3"/>
  <c r="R365" i="3"/>
  <c r="J365" i="3"/>
  <c r="T364" i="3"/>
  <c r="N364" i="3"/>
  <c r="S363" i="3"/>
  <c r="R363" i="3"/>
  <c r="S362" i="3"/>
  <c r="R362" i="3"/>
  <c r="S361" i="3"/>
  <c r="R361" i="3"/>
  <c r="S359" i="3"/>
  <c r="R359" i="3"/>
  <c r="AD358" i="3"/>
  <c r="AO358" i="3" s="1"/>
  <c r="K358" i="3" s="1"/>
  <c r="Y358" i="3"/>
  <c r="S358" i="3"/>
  <c r="R358" i="3"/>
  <c r="J358" i="3"/>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Y309" i="3"/>
  <c r="S309" i="3"/>
  <c r="R309" i="3"/>
  <c r="J309" i="3"/>
  <c r="T308" i="3"/>
  <c r="N308" i="3"/>
  <c r="S307" i="3"/>
  <c r="R307" i="3"/>
  <c r="S306" i="3"/>
  <c r="R306" i="3"/>
  <c r="S304" i="3"/>
  <c r="R304" i="3"/>
  <c r="S303" i="3"/>
  <c r="R303" i="3"/>
  <c r="AD302" i="3"/>
  <c r="AO302" i="3" s="1"/>
  <c r="K302" i="3" s="1"/>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L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D282" i="3"/>
  <c r="AO282" i="3" s="1"/>
  <c r="K282" i="3" s="1"/>
  <c r="Y282" i="3"/>
  <c r="S282" i="3"/>
  <c r="R282" i="3"/>
  <c r="J282" i="3"/>
  <c r="T281" i="3"/>
  <c r="N281" i="3"/>
  <c r="S280" i="3"/>
  <c r="R280" i="3"/>
  <c r="S279" i="3"/>
  <c r="R279" i="3"/>
  <c r="S278" i="3"/>
  <c r="R278" i="3"/>
  <c r="S277" i="3"/>
  <c r="R277" i="3"/>
  <c r="AD276" i="3"/>
  <c r="AO276" i="3" s="1"/>
  <c r="K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L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T233" i="3"/>
  <c r="N233" i="3"/>
  <c r="S232" i="3"/>
  <c r="R232" i="3"/>
  <c r="S231" i="3"/>
  <c r="R231" i="3"/>
  <c r="S230" i="3"/>
  <c r="R230" i="3"/>
  <c r="S229" i="3"/>
  <c r="R229" i="3"/>
  <c r="AD228" i="3"/>
  <c r="AO228" i="3" s="1"/>
  <c r="K228" i="3" s="1"/>
  <c r="L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T202" i="3"/>
  <c r="N202" i="3"/>
  <c r="S201" i="3"/>
  <c r="R201" i="3"/>
  <c r="S200" i="3"/>
  <c r="R200" i="3"/>
  <c r="S199" i="3"/>
  <c r="R199" i="3"/>
  <c r="S198" i="3"/>
  <c r="R198" i="3"/>
  <c r="AD197" i="3"/>
  <c r="AO197" i="3" s="1"/>
  <c r="K197" i="3" s="1"/>
  <c r="L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L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L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Y131" i="3"/>
  <c r="S131" i="3"/>
  <c r="R131" i="3"/>
  <c r="J131" i="3"/>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Y107" i="3"/>
  <c r="S107" i="3"/>
  <c r="R107" i="3"/>
  <c r="J107" i="3"/>
  <c r="T106" i="3"/>
  <c r="N106" i="3"/>
  <c r="S105" i="3"/>
  <c r="R105" i="3"/>
  <c r="S104" i="3"/>
  <c r="R104" i="3"/>
  <c r="S103" i="3"/>
  <c r="R103" i="3"/>
  <c r="S102" i="3"/>
  <c r="R102" i="3"/>
  <c r="AD101" i="3"/>
  <c r="AO101" i="3" s="1"/>
  <c r="K101" i="3" s="1"/>
  <c r="L101" i="3" s="1"/>
  <c r="Y101" i="3"/>
  <c r="S101" i="3"/>
  <c r="R101" i="3"/>
  <c r="J101" i="3"/>
  <c r="T100" i="3"/>
  <c r="N100" i="3"/>
  <c r="S99" i="3"/>
  <c r="R99" i="3"/>
  <c r="S98" i="3"/>
  <c r="R98" i="3"/>
  <c r="S97" i="3"/>
  <c r="R97" i="3"/>
  <c r="S96" i="3"/>
  <c r="R96" i="3"/>
  <c r="AD95" i="3"/>
  <c r="AO95" i="3" s="1"/>
  <c r="K95" i="3" s="1"/>
  <c r="L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L83" i="3" s="1"/>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L53" i="3" s="1"/>
  <c r="Y53" i="3"/>
  <c r="S53" i="3"/>
  <c r="R53" i="3"/>
  <c r="J53" i="3"/>
  <c r="T52" i="3"/>
  <c r="N52" i="3"/>
  <c r="S51" i="3"/>
  <c r="R51" i="3"/>
  <c r="S50" i="3"/>
  <c r="R50" i="3"/>
  <c r="S49" i="3"/>
  <c r="R49" i="3"/>
  <c r="S48" i="3"/>
  <c r="R48" i="3"/>
  <c r="AD47" i="3"/>
  <c r="AO47" i="3" s="1"/>
  <c r="K47" i="3" s="1"/>
  <c r="L47" i="3" s="1"/>
  <c r="Y47" i="3"/>
  <c r="S47" i="3"/>
  <c r="R47" i="3"/>
  <c r="J47" i="3"/>
  <c r="T46" i="3"/>
  <c r="N46" i="3"/>
  <c r="AD41" i="3"/>
  <c r="AO41" i="3" s="1"/>
  <c r="K41" i="3" s="1"/>
  <c r="Y41" i="3"/>
  <c r="J41" i="3"/>
  <c r="T40" i="3"/>
  <c r="N40" i="3"/>
  <c r="S39" i="3"/>
  <c r="R39" i="3"/>
  <c r="S38" i="3"/>
  <c r="R38" i="3"/>
  <c r="S37" i="3"/>
  <c r="R37" i="3"/>
  <c r="S36" i="3"/>
  <c r="R36" i="3"/>
  <c r="AD35" i="3"/>
  <c r="AO35" i="3" s="1"/>
  <c r="K35" i="3" s="1"/>
  <c r="L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L23" i="3" s="1"/>
  <c r="T22" i="3"/>
  <c r="N22" i="3"/>
  <c r="S21" i="3"/>
  <c r="R21" i="3"/>
  <c r="S20" i="3"/>
  <c r="R20" i="3"/>
  <c r="S19" i="3"/>
  <c r="R19" i="3"/>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L5" i="3" s="1"/>
  <c r="Y5" i="3"/>
  <c r="S5" i="3"/>
  <c r="R5" i="3"/>
  <c r="J5" i="3"/>
  <c r="A52" i="2"/>
  <c r="A51" i="2"/>
  <c r="A50" i="2"/>
  <c r="A49" i="2"/>
  <c r="A48" i="2"/>
  <c r="A47" i="2"/>
  <c r="A46" i="2"/>
  <c r="A45" i="2"/>
  <c r="A44" i="2"/>
  <c r="A43" i="2"/>
  <c r="L276" i="3" l="1"/>
  <c r="L330" i="10"/>
  <c r="L270" i="10"/>
  <c r="L179" i="9"/>
  <c r="L167" i="4"/>
  <c r="L295" i="4"/>
  <c r="L155" i="11"/>
  <c r="L234" i="3"/>
  <c r="L161" i="4"/>
  <c r="L185" i="4"/>
  <c r="L209" i="4"/>
  <c r="L59" i="5"/>
  <c r="L185" i="5"/>
  <c r="L367" i="5"/>
  <c r="L368" i="5"/>
  <c r="L5" i="6"/>
  <c r="L71" i="6"/>
  <c r="L95" i="6"/>
  <c r="L119" i="6"/>
  <c r="L143" i="6"/>
  <c r="L167" i="6"/>
  <c r="L270" i="6"/>
  <c r="L295" i="6"/>
  <c r="L107" i="7"/>
  <c r="L258" i="7"/>
  <c r="L316" i="7"/>
  <c r="L344" i="7"/>
  <c r="L17" i="8"/>
  <c r="L53" i="8"/>
  <c r="L77" i="8"/>
  <c r="L101" i="8"/>
  <c r="L125" i="8"/>
  <c r="L149" i="8"/>
  <c r="L173" i="8"/>
  <c r="L197" i="8"/>
  <c r="L228" i="8"/>
  <c r="L252" i="8"/>
  <c r="L276" i="8"/>
  <c r="L366" i="8"/>
  <c r="L23" i="9"/>
  <c r="L59" i="9"/>
  <c r="L83" i="9"/>
  <c r="L107" i="9"/>
  <c r="L143" i="9"/>
  <c r="L167" i="9"/>
  <c r="L197" i="9"/>
  <c r="L228" i="9"/>
  <c r="L252" i="9"/>
  <c r="L276" i="9"/>
  <c r="L77" i="11"/>
  <c r="L125" i="11"/>
  <c r="L173" i="11"/>
  <c r="L179" i="11"/>
  <c r="L302" i="11"/>
  <c r="L330" i="11"/>
  <c r="L358" i="11"/>
  <c r="L11" i="12"/>
  <c r="L35" i="12"/>
  <c r="L119" i="12"/>
  <c r="L143" i="12"/>
  <c r="L167" i="12"/>
  <c r="L191" i="12"/>
  <c r="L215" i="12"/>
  <c r="L246" i="12"/>
  <c r="L270" i="12"/>
  <c r="L302" i="12"/>
  <c r="L330" i="12"/>
  <c r="L358" i="12"/>
  <c r="L379" i="11"/>
  <c r="L380" i="12"/>
  <c r="L77" i="6"/>
  <c r="L125" i="6"/>
  <c r="L197" i="6"/>
  <c r="L11" i="11"/>
  <c r="L282" i="3"/>
  <c r="L358" i="3"/>
  <c r="L17" i="4"/>
  <c r="L77" i="4"/>
  <c r="L107" i="4"/>
  <c r="L155" i="4"/>
  <c r="L258" i="4"/>
  <c r="L316" i="4"/>
  <c r="L179" i="5"/>
  <c r="L209" i="5"/>
  <c r="L240" i="5"/>
  <c r="L302" i="5"/>
  <c r="L330" i="5"/>
  <c r="L358" i="5"/>
  <c r="L29" i="6"/>
  <c r="L41" i="6"/>
  <c r="L185" i="6"/>
  <c r="L264" i="6"/>
  <c r="L323" i="6"/>
  <c r="L53" i="7"/>
  <c r="L101" i="7"/>
  <c r="L197" i="7"/>
  <c r="L228" i="7"/>
  <c r="L252" i="7"/>
  <c r="L276" i="7"/>
  <c r="L365" i="7"/>
  <c r="L371" i="7"/>
  <c r="L35" i="8"/>
  <c r="L47" i="8"/>
  <c r="L95" i="8"/>
  <c r="L119" i="8"/>
  <c r="L143" i="8"/>
  <c r="L167" i="8"/>
  <c r="L215" i="8"/>
  <c r="L246" i="8"/>
  <c r="L302" i="8"/>
  <c r="L330" i="8"/>
  <c r="L17" i="9"/>
  <c r="L53" i="9"/>
  <c r="L77" i="9"/>
  <c r="L101" i="9"/>
  <c r="L215" i="9"/>
  <c r="L246" i="9"/>
  <c r="L295" i="9"/>
  <c r="L23" i="11"/>
  <c r="L59" i="11"/>
  <c r="L203" i="11"/>
  <c r="L89" i="12"/>
  <c r="L377" i="8"/>
  <c r="L378" i="10"/>
  <c r="L143" i="4"/>
  <c r="L215" i="4"/>
  <c r="L370" i="11"/>
  <c r="L203" i="3"/>
  <c r="L337" i="3"/>
  <c r="L41" i="3"/>
  <c r="L173" i="3"/>
  <c r="L107" i="3"/>
  <c r="L131" i="3"/>
  <c r="L143" i="3"/>
  <c r="L215" i="3"/>
  <c r="L246" i="3"/>
  <c r="L5" i="4"/>
  <c r="L11" i="4"/>
  <c r="L35" i="4"/>
  <c r="L71" i="4"/>
  <c r="L125" i="4"/>
  <c r="L149" i="4"/>
  <c r="L197" i="4"/>
  <c r="L252" i="4"/>
  <c r="L368" i="4"/>
  <c r="L371" i="4"/>
  <c r="L5" i="5"/>
  <c r="L125" i="5"/>
  <c r="L23" i="6"/>
  <c r="L282" i="6"/>
  <c r="L316" i="6"/>
  <c r="L17" i="7"/>
  <c r="L358" i="9"/>
  <c r="L125" i="10"/>
  <c r="L228" i="10"/>
  <c r="L276" i="10"/>
  <c r="L369" i="10"/>
  <c r="L59" i="12"/>
  <c r="L173" i="13"/>
  <c r="L197" i="13"/>
  <c r="L228" i="13"/>
  <c r="L276" i="13"/>
  <c r="L137" i="12"/>
  <c r="L161" i="12"/>
  <c r="L209" i="12"/>
  <c r="L240" i="12"/>
  <c r="L23" i="13"/>
  <c r="L59" i="13"/>
  <c r="L83" i="13"/>
  <c r="L107" i="13"/>
  <c r="L131" i="13"/>
  <c r="L380" i="1"/>
  <c r="M380" i="1" s="1"/>
  <c r="D380" i="3" s="1"/>
  <c r="M380" i="3" s="1"/>
  <c r="D380" i="4" s="1"/>
  <c r="M380" i="4" s="1"/>
  <c r="D380" i="5" s="1"/>
  <c r="M380" i="5" s="1"/>
  <c r="D380" i="6" s="1"/>
  <c r="L378" i="3"/>
  <c r="L377" i="4"/>
  <c r="L380" i="4"/>
  <c r="L378" i="6"/>
  <c r="L381" i="6"/>
  <c r="L379" i="7"/>
  <c r="L378" i="9"/>
  <c r="L381" i="9"/>
  <c r="L379" i="10"/>
  <c r="L377" i="11"/>
  <c r="L380" i="11"/>
  <c r="L378" i="13"/>
  <c r="L381" i="13"/>
  <c r="L365" i="6"/>
  <c r="L370" i="6"/>
  <c r="L11" i="7"/>
  <c r="L35" i="7"/>
  <c r="L302" i="7"/>
  <c r="L330" i="7"/>
  <c r="L358" i="7"/>
  <c r="L41" i="8"/>
  <c r="L113" i="8"/>
  <c r="L370" i="8"/>
  <c r="L5" i="9"/>
  <c r="L35" i="9"/>
  <c r="L47" i="9"/>
  <c r="L71" i="9"/>
  <c r="L95" i="9"/>
  <c r="L330" i="9"/>
  <c r="L365" i="9"/>
  <c r="L89" i="10"/>
  <c r="L137" i="10"/>
  <c r="L161" i="10"/>
  <c r="L185" i="10"/>
  <c r="L209" i="10"/>
  <c r="L240" i="10"/>
  <c r="L288" i="10"/>
  <c r="L17" i="11"/>
  <c r="L119" i="11"/>
  <c r="L197" i="11"/>
  <c r="L29" i="12"/>
  <c r="L47" i="12"/>
  <c r="L77" i="12"/>
  <c r="L101" i="12"/>
  <c r="L107" i="12"/>
  <c r="L155" i="12"/>
  <c r="L316" i="12"/>
  <c r="L344" i="12"/>
  <c r="L17" i="13"/>
  <c r="L53" i="13"/>
  <c r="L77" i="13"/>
  <c r="L125" i="13"/>
  <c r="L185" i="13"/>
  <c r="L209" i="13"/>
  <c r="L288" i="13"/>
  <c r="L378" i="5"/>
  <c r="L381" i="5"/>
  <c r="L379" i="6"/>
  <c r="L377" i="7"/>
  <c r="L378" i="8"/>
  <c r="L381" i="8"/>
  <c r="L379" i="9"/>
  <c r="L377" i="10"/>
  <c r="L380" i="10"/>
  <c r="L378" i="12"/>
  <c r="L381" i="12"/>
  <c r="L379" i="13"/>
  <c r="L302" i="6"/>
  <c r="L23" i="8"/>
  <c r="L83" i="8"/>
  <c r="L107" i="8"/>
  <c r="L131" i="8"/>
  <c r="L179" i="8"/>
  <c r="L203" i="8"/>
  <c r="L234" i="8"/>
  <c r="L344" i="8"/>
  <c r="L365" i="8"/>
  <c r="L41" i="9"/>
  <c r="L65" i="9"/>
  <c r="L113" i="9"/>
  <c r="L125" i="9"/>
  <c r="L149" i="9"/>
  <c r="L173" i="9"/>
  <c r="L234" i="9"/>
  <c r="L258" i="9"/>
  <c r="L302" i="9"/>
  <c r="L366" i="9"/>
  <c r="L367" i="9"/>
  <c r="L368" i="9"/>
  <c r="L371" i="9"/>
  <c r="L59" i="10"/>
  <c r="L107" i="10"/>
  <c r="L155" i="10"/>
  <c r="L179" i="10"/>
  <c r="L258" i="10"/>
  <c r="L316" i="10"/>
  <c r="L344" i="10"/>
  <c r="L365" i="10"/>
  <c r="L367" i="10"/>
  <c r="L368" i="10"/>
  <c r="L71" i="11"/>
  <c r="L83" i="11"/>
  <c r="L234" i="11"/>
  <c r="L258" i="11"/>
  <c r="L282" i="11"/>
  <c r="L316" i="11"/>
  <c r="L344" i="11"/>
  <c r="L367" i="11"/>
  <c r="L368" i="11"/>
  <c r="L71" i="12"/>
  <c r="L95" i="12"/>
  <c r="L125" i="12"/>
  <c r="L197" i="12"/>
  <c r="L222" i="12"/>
  <c r="L228" i="12"/>
  <c r="L365" i="12"/>
  <c r="L366" i="13"/>
  <c r="L370" i="13"/>
  <c r="L377" i="3"/>
  <c r="L378" i="4"/>
  <c r="L381" i="4"/>
  <c r="L379" i="5"/>
  <c r="L377" i="6"/>
  <c r="L380" i="6"/>
  <c r="L381" i="7"/>
  <c r="L379" i="8"/>
  <c r="L377" i="9"/>
  <c r="L380" i="9"/>
  <c r="L378" i="11"/>
  <c r="L381" i="11"/>
  <c r="L379" i="12"/>
  <c r="L377" i="13"/>
  <c r="L380" i="13"/>
  <c r="L380" i="7"/>
  <c r="L264" i="7"/>
  <c r="L149" i="7"/>
  <c r="L125" i="7"/>
  <c r="L113" i="7"/>
  <c r="L77" i="7"/>
  <c r="L59" i="7"/>
  <c r="L29" i="7"/>
  <c r="L330" i="6"/>
  <c r="L309" i="6"/>
  <c r="L191" i="6"/>
  <c r="L179" i="6"/>
  <c r="L155" i="6"/>
  <c r="L137" i="6"/>
  <c r="L113" i="6"/>
  <c r="L65" i="6"/>
  <c r="L17" i="6"/>
  <c r="L379" i="4"/>
  <c r="L246" i="4"/>
  <c r="L77" i="3"/>
  <c r="L161" i="5"/>
  <c r="L137" i="5"/>
  <c r="L119" i="5"/>
  <c r="L113" i="5"/>
  <c r="L65" i="5"/>
  <c r="L47" i="5"/>
  <c r="L29" i="5"/>
  <c r="L17" i="5"/>
  <c r="L344" i="4"/>
  <c r="L59" i="4"/>
  <c r="L47" i="4"/>
  <c r="L167" i="3"/>
  <c r="L379" i="3"/>
  <c r="L330" i="3"/>
  <c r="L309" i="3"/>
  <c r="L264" i="3"/>
  <c r="L179" i="3"/>
  <c r="L125" i="3"/>
  <c r="L113" i="3"/>
  <c r="L65" i="3"/>
  <c r="L59" i="3"/>
  <c r="L17" i="3"/>
  <c r="L381" i="1"/>
  <c r="M381" i="1" s="1"/>
  <c r="D381" i="3" s="1"/>
  <c r="M381" i="3" s="1"/>
  <c r="D381" i="4" s="1"/>
  <c r="M381" i="4" s="1"/>
  <c r="D381" i="5" s="1"/>
  <c r="M381" i="5" s="1"/>
  <c r="D381" i="6" s="1"/>
  <c r="M381" i="6" s="1"/>
  <c r="D381" i="7" s="1"/>
  <c r="M381" i="7" s="1"/>
  <c r="D381" i="8" s="1"/>
  <c r="M381" i="8" s="1"/>
  <c r="D381" i="9" s="1"/>
  <c r="M381" i="9" s="1"/>
  <c r="D381" i="10" s="1"/>
  <c r="M381" i="10" s="1"/>
  <c r="D381" i="11" s="1"/>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s="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Y17" i="1"/>
  <c r="S17" i="1"/>
  <c r="R17" i="1" s="1"/>
  <c r="J17" i="1"/>
  <c r="T16" i="1"/>
  <c r="N16" i="1"/>
  <c r="S15" i="1"/>
  <c r="R15" i="1"/>
  <c r="S14" i="1"/>
  <c r="R14" i="1"/>
  <c r="S13" i="1"/>
  <c r="R13" i="1"/>
  <c r="S12" i="1"/>
  <c r="R12" i="1"/>
  <c r="AD11" i="1"/>
  <c r="AO11" i="1" s="1"/>
  <c r="K11" i="1" s="1"/>
  <c r="Y11" i="1"/>
  <c r="S11" i="1"/>
  <c r="R11" i="1" s="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s="1"/>
  <c r="AD5" i="1"/>
  <c r="AO5" i="1" s="1"/>
  <c r="K5" i="1" s="1"/>
  <c r="Y5" i="1"/>
  <c r="S5" i="1"/>
  <c r="R5" i="1"/>
  <c r="J5" i="1"/>
  <c r="M380" i="6" l="1"/>
  <c r="D380" i="7" s="1"/>
  <c r="M380" i="7" s="1"/>
  <c r="D380" i="8" s="1"/>
  <c r="M380" i="8" s="1"/>
  <c r="D380" i="9" s="1"/>
  <c r="M380" i="9" s="1"/>
  <c r="D380" i="10" s="1"/>
  <c r="M380" i="10" s="1"/>
  <c r="D380" i="11" s="1"/>
  <c r="M380" i="11" s="1"/>
  <c r="D380" i="12" s="1"/>
  <c r="M380" i="12" s="1"/>
  <c r="D380" i="13" s="1"/>
  <c r="M380" i="13" s="1"/>
  <c r="M381" i="11"/>
  <c r="D381" i="12" s="1"/>
  <c r="M381" i="12" s="1"/>
  <c r="D381" i="13" s="1"/>
  <c r="M381" i="13" s="1"/>
  <c r="L371" i="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M258" i="1" s="1"/>
  <c r="D258" i="3" s="1"/>
  <c r="M258" i="3" s="1"/>
  <c r="L252" i="1"/>
  <c r="L191" i="1"/>
  <c r="M191" i="1" s="1"/>
  <c r="D191" i="3" s="1"/>
  <c r="M191" i="3" s="1"/>
  <c r="L167" i="1"/>
  <c r="M167" i="1" s="1"/>
  <c r="D167" i="3" s="1"/>
  <c r="M167" i="3" s="1"/>
  <c r="L107" i="1"/>
  <c r="M107" i="1" s="1"/>
  <c r="D107" i="3" s="1"/>
  <c r="M107" i="3" s="1"/>
  <c r="D107" i="4" s="1"/>
  <c r="M107" i="4" s="1"/>
  <c r="L41" i="1"/>
  <c r="M41" i="1" s="1"/>
  <c r="D41" i="3" s="1"/>
  <c r="M41" i="3" s="1"/>
  <c r="D41" i="4" s="1"/>
  <c r="M41" i="4" s="1"/>
  <c r="L17" i="1"/>
  <c r="L83" i="1"/>
  <c r="L131" i="1"/>
  <c r="M131" i="1" s="1"/>
  <c r="D131" i="3" s="1"/>
  <c r="M131" i="3" s="1"/>
  <c r="M136" i="3" s="1"/>
  <c r="D337" i="4"/>
  <c r="M337" i="4" s="1"/>
  <c r="M369" i="3"/>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M252" i="1"/>
  <c r="D252" i="3" s="1"/>
  <c r="M252" i="3" s="1"/>
  <c r="M83" i="1"/>
  <c r="D83" i="3" s="1"/>
  <c r="M83" i="3" s="1"/>
  <c r="D83" i="4" s="1"/>
  <c r="M83" i="4" s="1"/>
  <c r="M17" i="1"/>
  <c r="D17" i="3" s="1"/>
  <c r="M17" i="3" s="1"/>
  <c r="M22" i="3" s="1"/>
  <c r="M112" i="3"/>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M196" i="1"/>
  <c r="L101" i="1"/>
  <c r="M112" i="1"/>
  <c r="L197" i="1"/>
  <c r="L330" i="1"/>
  <c r="M343" i="1"/>
  <c r="L288" i="1"/>
  <c r="L65" i="1"/>
  <c r="L125" i="1"/>
  <c r="M136"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M172" i="1"/>
  <c r="L5" i="1"/>
  <c r="D131" i="4" l="1"/>
  <c r="M131" i="4" s="1"/>
  <c r="M196" i="3"/>
  <c r="D191" i="4"/>
  <c r="M172" i="3"/>
  <c r="D167" i="4"/>
  <c r="M191" i="4"/>
  <c r="M167" i="4"/>
  <c r="M343" i="4"/>
  <c r="D337" i="5"/>
  <c r="M337" i="5"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36" i="4"/>
  <c r="D131" i="5"/>
  <c r="M131" i="5" s="1"/>
  <c r="M112" i="4"/>
  <c r="D107" i="5"/>
  <c r="M107" i="5" s="1"/>
  <c r="M46" i="4"/>
  <c r="D41" i="5"/>
  <c r="M41" i="5" s="1"/>
  <c r="M5" i="1"/>
  <c r="M196" i="4" l="1"/>
  <c r="D191" i="5"/>
  <c r="M191" i="5" s="1"/>
  <c r="M172" i="4"/>
  <c r="D167" i="5"/>
  <c r="M167" i="5" s="1"/>
  <c r="D113" i="5"/>
  <c r="M113" i="5" s="1"/>
  <c r="M118" i="5" s="1"/>
  <c r="M118" i="4"/>
  <c r="M220" i="1"/>
  <c r="D215" i="3"/>
  <c r="M214" i="1"/>
  <c r="D209" i="3"/>
  <c r="M208" i="1"/>
  <c r="D203" i="3"/>
  <c r="M202" i="1"/>
  <c r="D197" i="3"/>
  <c r="M190" i="1"/>
  <c r="D185" i="3"/>
  <c r="M184" i="1"/>
  <c r="D179" i="3"/>
  <c r="M178" i="1"/>
  <c r="D173" i="3"/>
  <c r="M166" i="1"/>
  <c r="D161" i="3"/>
  <c r="M160" i="1"/>
  <c r="D155" i="3"/>
  <c r="D337" i="6"/>
  <c r="M337" i="6" s="1"/>
  <c r="M343" i="5"/>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07" i="6"/>
  <c r="M107" i="6" s="1"/>
  <c r="M136" i="5"/>
  <c r="D131" i="6"/>
  <c r="M131" i="6" s="1"/>
  <c r="M10" i="1"/>
  <c r="D5" i="3"/>
  <c r="M5" i="3" s="1"/>
  <c r="D113" i="6" l="1"/>
  <c r="M113" i="6" s="1"/>
  <c r="M118" i="6" s="1"/>
  <c r="M196" i="5"/>
  <c r="D191" i="6"/>
  <c r="M191" i="6" s="1"/>
  <c r="D167" i="6"/>
  <c r="M167" i="6" s="1"/>
  <c r="M172" i="5"/>
  <c r="M215" i="3"/>
  <c r="M209" i="3"/>
  <c r="M203" i="3"/>
  <c r="M197" i="3"/>
  <c r="M185" i="3"/>
  <c r="M179" i="3"/>
  <c r="M173" i="3"/>
  <c r="M161" i="3"/>
  <c r="M155" i="3"/>
  <c r="M142" i="5"/>
  <c r="D137" i="6"/>
  <c r="M137" i="6" s="1"/>
  <c r="D337" i="7"/>
  <c r="M337" i="7" s="1"/>
  <c r="M343" i="6"/>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0" i="3"/>
  <c r="D5" i="4"/>
  <c r="M5" i="4" s="1"/>
  <c r="M22" i="6"/>
  <c r="D17" i="7"/>
  <c r="M17" i="7" s="1"/>
  <c r="M88" i="6"/>
  <c r="D83" i="7"/>
  <c r="M83" i="7" s="1"/>
  <c r="M46" i="6"/>
  <c r="D41" i="7"/>
  <c r="M41" i="7" s="1"/>
  <c r="D113" i="7" l="1"/>
  <c r="M113" i="7" s="1"/>
  <c r="M118" i="7" s="1"/>
  <c r="M220" i="3"/>
  <c r="D215" i="4"/>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215" i="4"/>
  <c r="M155" i="4"/>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D113" i="8" l="1"/>
  <c r="M113" i="8" s="1"/>
  <c r="D113" i="9" s="1"/>
  <c r="M113" i="9" s="1"/>
  <c r="M220" i="4"/>
  <c r="D215" i="5"/>
  <c r="M214" i="4"/>
  <c r="D209" i="5"/>
  <c r="M209" i="5" s="1"/>
  <c r="D203" i="5"/>
  <c r="M203" i="5" s="1"/>
  <c r="M208" i="4"/>
  <c r="M202" i="4"/>
  <c r="D197" i="5"/>
  <c r="M197" i="5" s="1"/>
  <c r="M196" i="7"/>
  <c r="D191" i="8"/>
  <c r="M191" i="8" s="1"/>
  <c r="M190" i="4"/>
  <c r="D185" i="5"/>
  <c r="M185" i="5" s="1"/>
  <c r="M184" i="4"/>
  <c r="D179" i="5"/>
  <c r="M179" i="5" s="1"/>
  <c r="M178" i="4"/>
  <c r="D173" i="5"/>
  <c r="M173" i="5" s="1"/>
  <c r="M172" i="7"/>
  <c r="D167" i="8"/>
  <c r="M167" i="8" s="1"/>
  <c r="M166" i="4"/>
  <c r="D161" i="5"/>
  <c r="M161" i="5" s="1"/>
  <c r="M160" i="4"/>
  <c r="D155" i="5"/>
  <c r="D160" i="4"/>
  <c r="M215" i="5"/>
  <c r="M155" i="5"/>
  <c r="D155" i="6" s="1"/>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2" i="8"/>
  <c r="D107" i="9"/>
  <c r="M107" i="9" s="1"/>
  <c r="M22" i="8"/>
  <c r="D17" i="9"/>
  <c r="M17" i="9" s="1"/>
  <c r="M46" i="8"/>
  <c r="D41" i="9"/>
  <c r="M41" i="9" s="1"/>
  <c r="M136" i="8"/>
  <c r="D131" i="9"/>
  <c r="M131" i="9" s="1"/>
  <c r="M118" i="8" l="1"/>
  <c r="D137" i="9"/>
  <c r="M137" i="9" s="1"/>
  <c r="M142" i="9" s="1"/>
  <c r="M220" i="5"/>
  <c r="D215" i="6"/>
  <c r="M215" i="6" s="1"/>
  <c r="M214" i="5"/>
  <c r="D209" i="6"/>
  <c r="M209" i="6" s="1"/>
  <c r="M208" i="5"/>
  <c r="D203" i="6"/>
  <c r="M203" i="6" s="1"/>
  <c r="M202" i="5"/>
  <c r="D197" i="6"/>
  <c r="M197" i="6" s="1"/>
  <c r="M196" i="8"/>
  <c r="D191" i="9"/>
  <c r="M191" i="9" s="1"/>
  <c r="M190" i="5"/>
  <c r="D185" i="6"/>
  <c r="M184" i="5"/>
  <c r="D179" i="6"/>
  <c r="M179" i="6" s="1"/>
  <c r="M178" i="5"/>
  <c r="D173" i="6"/>
  <c r="M173" i="6" s="1"/>
  <c r="M172" i="8"/>
  <c r="D167" i="9"/>
  <c r="M167" i="9" s="1"/>
  <c r="M166" i="5"/>
  <c r="D161" i="6"/>
  <c r="M161" i="6" s="1"/>
  <c r="M160" i="5"/>
  <c r="D160" i="5"/>
  <c r="M185"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M220" i="6"/>
  <c r="D215" i="7"/>
  <c r="M214" i="6"/>
  <c r="D209" i="7"/>
  <c r="M209" i="7" s="1"/>
  <c r="M208" i="6"/>
  <c r="D203" i="7"/>
  <c r="M202" i="6"/>
  <c r="D197" i="7"/>
  <c r="M197" i="7" s="1"/>
  <c r="D191" i="10"/>
  <c r="M191" i="10" s="1"/>
  <c r="M196" i="9"/>
  <c r="M190" i="6"/>
  <c r="D185" i="7"/>
  <c r="M185" i="7" s="1"/>
  <c r="D179" i="7"/>
  <c r="M179" i="7" s="1"/>
  <c r="M184" i="6"/>
  <c r="M178" i="6"/>
  <c r="D173" i="7"/>
  <c r="M173" i="7" s="1"/>
  <c r="D167" i="10"/>
  <c r="M167" i="10" s="1"/>
  <c r="M172" i="9"/>
  <c r="M166" i="6"/>
  <c r="D161" i="7"/>
  <c r="M161" i="7" s="1"/>
  <c r="M160" i="6"/>
  <c r="D160" i="6"/>
  <c r="M215" i="7"/>
  <c r="M203" i="7"/>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42" i="10"/>
  <c r="D137" i="11"/>
  <c r="M137" i="11" s="1"/>
  <c r="M136" i="10"/>
  <c r="D131" i="11"/>
  <c r="M131" i="11" s="1"/>
  <c r="M10" i="7"/>
  <c r="D5" i="8"/>
  <c r="M5" i="8" s="1"/>
  <c r="M118" i="10"/>
  <c r="D113" i="11"/>
  <c r="M113" i="11" s="1"/>
  <c r="M112" i="10"/>
  <c r="D107" i="11"/>
  <c r="M107" i="11" s="1"/>
  <c r="M46" i="10"/>
  <c r="D41" i="11"/>
  <c r="M41" i="11" s="1"/>
  <c r="M22" i="10"/>
  <c r="D17" i="11"/>
  <c r="M17" i="11" s="1"/>
  <c r="M220" i="7" l="1"/>
  <c r="D215" i="8"/>
  <c r="M215" i="8" s="1"/>
  <c r="D209" i="8"/>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209" i="8"/>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42" i="11"/>
  <c r="D137" i="12"/>
  <c r="M137" i="12" s="1"/>
  <c r="M136" i="11"/>
  <c r="D131" i="12"/>
  <c r="M131" i="12" s="1"/>
  <c r="M46" i="11"/>
  <c r="D41" i="12"/>
  <c r="M41" i="12" s="1"/>
  <c r="M220" i="8" l="1"/>
  <c r="D215" i="9"/>
  <c r="M214" i="8"/>
  <c r="D209" i="9"/>
  <c r="D203" i="9"/>
  <c r="M203" i="9" s="1"/>
  <c r="M208" i="8"/>
  <c r="M202" i="8"/>
  <c r="D197" i="9"/>
  <c r="M197" i="9" s="1"/>
  <c r="M196" i="11"/>
  <c r="D191" i="12"/>
  <c r="M191" i="12" s="1"/>
  <c r="M190" i="8"/>
  <c r="D185" i="9"/>
  <c r="M185" i="9" s="1"/>
  <c r="M184" i="8"/>
  <c r="D179" i="9"/>
  <c r="M179" i="9" s="1"/>
  <c r="M178" i="8"/>
  <c r="D173" i="9"/>
  <c r="M173" i="9" s="1"/>
  <c r="M172" i="11"/>
  <c r="D167" i="12"/>
  <c r="M167" i="12" s="1"/>
  <c r="M166" i="8"/>
  <c r="D161" i="9"/>
  <c r="M161" i="9" s="1"/>
  <c r="M160" i="8"/>
  <c r="D160" i="8"/>
  <c r="M215" i="9"/>
  <c r="M209" i="9"/>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142" i="12"/>
  <c r="D137" i="13"/>
  <c r="M137" i="13" s="1"/>
  <c r="M142"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220" i="9" l="1"/>
  <c r="D215" i="10"/>
  <c r="M215" i="10" s="1"/>
  <c r="M214" i="9"/>
  <c r="D209" i="10"/>
  <c r="M209" i="10" s="1"/>
  <c r="M208" i="9"/>
  <c r="D203" i="10"/>
  <c r="M203" i="10" s="1"/>
  <c r="M202" i="9"/>
  <c r="D197" i="10"/>
  <c r="M197" i="10" s="1"/>
  <c r="M196" i="12"/>
  <c r="D191" i="13"/>
  <c r="M191" i="13" s="1"/>
  <c r="M196" i="13" s="1"/>
  <c r="M190" i="9"/>
  <c r="D185" i="10"/>
  <c r="M185" i="10" s="1"/>
  <c r="M184" i="9"/>
  <c r="D179" i="10"/>
  <c r="M179" i="10" s="1"/>
  <c r="M178" i="9"/>
  <c r="D173" i="10"/>
  <c r="M173" i="10" s="1"/>
  <c r="M172" i="12"/>
  <c r="D167" i="13"/>
  <c r="M167" i="13" s="1"/>
  <c r="M172" i="13" s="1"/>
  <c r="M166" i="9"/>
  <c r="D161" i="10"/>
  <c r="M161" i="10" s="1"/>
  <c r="M160" i="9"/>
  <c r="D160" i="9"/>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M215" i="11" s="1"/>
  <c r="D209" i="11"/>
  <c r="M214" i="10"/>
  <c r="M208" i="10"/>
  <c r="D203" i="11"/>
  <c r="M203" i="11" s="1"/>
  <c r="M202" i="10"/>
  <c r="D197" i="11"/>
  <c r="M190" i="10"/>
  <c r="D185" i="11"/>
  <c r="M185" i="11" s="1"/>
  <c r="M184" i="10"/>
  <c r="D179" i="11"/>
  <c r="M179" i="11" s="1"/>
  <c r="M178" i="10"/>
  <c r="D173" i="11"/>
  <c r="M173" i="11" s="1"/>
  <c r="M166" i="10"/>
  <c r="D161" i="11"/>
  <c r="M161" i="11" s="1"/>
  <c r="M160" i="10"/>
  <c r="D160" i="10"/>
  <c r="M209" i="11"/>
  <c r="M197" i="11"/>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5" i="12" s="1"/>
  <c r="M214" i="11"/>
  <c r="D209" i="12"/>
  <c r="M208" i="11"/>
  <c r="D203" i="12"/>
  <c r="M203" i="12" s="1"/>
  <c r="M202" i="11"/>
  <c r="D197" i="12"/>
  <c r="M190" i="11"/>
  <c r="D185" i="12"/>
  <c r="M185" i="12" s="1"/>
  <c r="M184" i="11"/>
  <c r="D179" i="12"/>
  <c r="M179" i="12" s="1"/>
  <c r="M178" i="11"/>
  <c r="D173" i="12"/>
  <c r="M173" i="12" s="1"/>
  <c r="M166" i="11"/>
  <c r="D161" i="12"/>
  <c r="M161" i="12" s="1"/>
  <c r="M160" i="11"/>
  <c r="D160" i="11"/>
  <c r="M209" i="12"/>
  <c r="M197" i="12"/>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authors>
    <author>Fredys Acevedo Pautt.</author>
    <author>Usuario</author>
    <author>Carmen Elisa Ojeda Jurado</author>
    <author>tc={B6383EBC-0475-4334-AD55-1F3E2A4DC673}</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authors>
    <author>Fredys Acevedo Pautt.</author>
    <author>Usuario</author>
    <author>Carmen Elisa Ojeda Jurado</author>
    <author>tc={247DF715-1760-42DB-80E5-91418583A171}</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authors>
    <author>Fredys Acevedo Pautt.</author>
    <author>Usuario</author>
    <author>Carmen Elisa Ojeda Jurado</author>
    <author>tc={37DA14F5-D7E9-4B42-BD19-DC76657405A6}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authors>
    <author>Fredys Acevedo Pautt.</author>
    <author>Usuario</author>
    <author>Carmen Elisa Ojeda Jurado</author>
    <author>tc={5A08290F-BD77-4444-99DF-75368499C3D0}</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authors>
    <author>Fredys Acevedo Pautt.</author>
    <author>Usuario</author>
    <author>Carmen Elisa Ojeda Jurado</author>
    <author>tc={DF2BE59E-213A-4E95-8B61-3F608F9C78AC}</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authors>
    <author>Fredys Acevedo Pautt.</author>
    <author>Usuario</author>
    <author>Carmen Elisa Ojeda Jurado</author>
    <author>tc={79DF85EA-EC27-43FE-AABC-362BDAC8FD65}</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authors>
    <author>Fredys Acevedo Pautt.</author>
    <author>Usuario</author>
    <author>Carmen Elisa Ojeda Jurado</author>
    <author>tc={D2F28DA0-6ABD-43DC-B805-4191A5CD1E66}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authors>
    <author>Fredys Acevedo Pautt.</author>
    <author>Usuario</author>
    <author>Carmen Elisa Ojeda Jurado</author>
    <author>tc={5C445F82-65EB-4CC0-B5A8-1BE780AD85ED}</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authors>
    <author>Fredys Acevedo Pautt.</author>
    <author>Usuario</author>
    <author>Carmen Elisa Ojeda Jurado</author>
    <author>tc={67DF5024-D0C2-44A4-B52A-9AB900123FBE}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authors>
    <author>Fredys Acevedo Pautt.</author>
    <author>Usuario</author>
    <author>Carmen Elisa Ojeda Jurado</author>
    <author>tc={E7DCE0C6-4875-4F6B-B444-435422639898}</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authors>
    <author>Fredys Acevedo Pautt.</author>
    <author>Usuario</author>
    <author>Carmen Elisa Ojeda Jurado</author>
    <author>tc={1B8AE887-9FD2-4278-A98C-AACB393D130F}</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authors>
    <author>Fredys Acevedo Pautt.</author>
    <author>Usuario</author>
    <author>Carmen Elisa Ojeda Jurado</author>
    <author>tc={F86DC3D3-D786-4677-A26A-03AC3EF2481E}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<sst xmlns="http://schemas.openxmlformats.org/spreadsheetml/2006/main" count="3467" uniqueCount="356">
  <si>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</si>
  <si>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</si>
  <si>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</si>
  <si>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</si>
  <si>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</si>
  <si>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</si>
  <si>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</si>
  <si>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</si>
  <si>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</si>
  <si>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</si>
  <si>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</si>
  <si>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</si>
  <si>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</si>
  <si>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</si>
  <si>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</si>
  <si>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</si>
  <si>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</si>
  <si>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</si>
  <si>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</si>
  <si>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</si>
  <si>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</si>
  <si>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</si>
  <si>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</si>
  <si>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</si>
  <si>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</si>
  <si>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</si>
  <si>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</si>
  <si>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</si>
  <si>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</si>
  <si>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</si>
  <si>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</si>
  <si>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</si>
  <si>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</si>
  <si>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</si>
  <si>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</si>
  <si>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</si>
  <si>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</si>
  <si>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</si>
  <si>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</si>
  <si>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</si>
  <si>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</si>
  <si>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</si>
  <si>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</si>
  <si>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</si>
  <si>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</si>
  <si>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</si>
  <si>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</si>
  <si>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</si>
  <si>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</si>
  <si>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</si>
  <si>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</si>
  <si>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</si>
  <si>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</si>
  <si>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</si>
  <si>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</si>
  <si>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</si>
  <si>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</si>
  <si>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</si>
  <si>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</si>
  <si>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</si>
  <si>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</si>
  <si>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</si>
  <si>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</si>
  <si>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</si>
  <si>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</si>
  <si>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</si>
  <si>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</si>
  <si>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</si>
  <si>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</si>
  <si>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</si>
  <si>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</si>
  <si>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</si>
  <si>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</si>
  <si>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</si>
  <si>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</si>
  <si>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</si>
  <si>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</si>
  <si>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</si>
  <si>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</si>
  <si>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</si>
  <si>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</si>
  <si>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</si>
  <si>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</si>
  <si>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</si>
  <si>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</si>
  <si>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</si>
  <si>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</si>
  <si>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</si>
  <si>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</si>
  <si>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</si>
  <si>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</si>
  <si>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</si>
  <si>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</si>
  <si>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</si>
  <si>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</si>
  <si>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</si>
  <si>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</si>
  <si>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</si>
  <si>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</si>
  <si>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</si>
  <si>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</si>
  <si>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</si>
  <si>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</si>
  <si>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</si>
  <si>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</si>
  <si>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</si>
  <si>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</si>
  <si>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</si>
  <si>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</si>
  <si>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</si>
  <si>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</si>
  <si>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</si>
  <si>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</si>
  <si>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</si>
  <si>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</si>
  <si>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</si>
  <si>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</si>
  <si>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</si>
  <si>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</si>
  <si>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</si>
  <si>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</si>
  <si>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</si>
  <si>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</si>
  <si>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</si>
  <si>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</si>
  <si>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</si>
  <si>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</si>
  <si>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</si>
  <si>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</si>
  <si>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</si>
  <si>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</si>
  <si>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</si>
  <si>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</si>
  <si>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</si>
  <si>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</si>
  <si>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</si>
  <si>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</si>
  <si>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</si>
  <si>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</si>
  <si>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</si>
  <si>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</si>
  <si>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</si>
  <si>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</si>
  <si>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</si>
  <si>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</si>
  <si>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</si>
  <si>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</si>
  <si>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</si>
  <si>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</si>
  <si>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</si>
  <si>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</si>
  <si>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</si>
  <si>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</si>
  <si>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</si>
  <si>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</si>
  <si>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</si>
  <si>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</si>
  <si>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</si>
  <si>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</si>
  <si>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</si>
  <si>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</si>
  <si>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</si>
  <si>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</si>
  <si>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</si>
  <si>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</si>
  <si>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</si>
  <si>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</si>
  <si>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</si>
  <si>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</si>
  <si>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</si>
  <si>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</si>
  <si>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</si>
  <si>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</si>
  <si>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</si>
  <si>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</si>
  <si>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</si>
  <si>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</si>
  <si>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</si>
  <si>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</si>
  <si>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</si>
  <si>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</si>
  <si>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</si>
  <si>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</si>
  <si>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</si>
  <si>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</si>
  <si>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</si>
  <si>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</si>
  <si>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</si>
  <si>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</si>
  <si>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</si>
  <si>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</si>
  <si>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</si>
  <si>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</si>
  <si>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0373MA071</t>
  </si>
  <si>
    <t>SERUM</t>
  </si>
  <si>
    <t>30-12-2026</t>
  </si>
  <si>
    <t>0373MA117</t>
  </si>
  <si>
    <t>30-06-2026</t>
  </si>
  <si>
    <t>0323X019E</t>
  </si>
  <si>
    <t xml:space="preserve">0324L0134 </t>
  </si>
  <si>
    <t>0343Q005A</t>
  </si>
  <si>
    <t>2435007A</t>
  </si>
  <si>
    <t>BILTHOVEN</t>
  </si>
  <si>
    <t>2854X041B</t>
  </si>
  <si>
    <t>221100624A</t>
  </si>
  <si>
    <t>BIOLOGICAL</t>
  </si>
  <si>
    <t xml:space="preserve">AROLE075AA </t>
  </si>
  <si>
    <t>GLAXO</t>
  </si>
  <si>
    <t xml:space="preserve">AROLE193AA </t>
  </si>
  <si>
    <t xml:space="preserve">AROLE197AB </t>
  </si>
  <si>
    <t xml:space="preserve">LK3152 </t>
  </si>
  <si>
    <t>PREVENAR</t>
  </si>
  <si>
    <t xml:space="preserve">LK3156  </t>
  </si>
  <si>
    <t xml:space="preserve"> 0133N146B</t>
  </si>
  <si>
    <t>Y3D321</t>
  </si>
  <si>
    <t>SANOFI</t>
  </si>
  <si>
    <t>AB202403008</t>
  </si>
  <si>
    <t>SINOVAC</t>
  </si>
  <si>
    <t>BB202506051</t>
  </si>
  <si>
    <t xml:space="preserve">2334L016E </t>
  </si>
  <si>
    <t>AC37B466AA</t>
  </si>
  <si>
    <t>ADACEL</t>
  </si>
  <si>
    <t xml:space="preserve">2CA78C1 </t>
  </si>
  <si>
    <t xml:space="preserve">3CA50C1 </t>
  </si>
  <si>
    <t>U8666BA</t>
  </si>
  <si>
    <t>MH8217</t>
  </si>
  <si>
    <t>ABRYSVO</t>
  </si>
  <si>
    <t>Y014828</t>
  </si>
  <si>
    <t>MSD</t>
  </si>
  <si>
    <t>Y012446</t>
  </si>
  <si>
    <t>1484T128</t>
  </si>
  <si>
    <t>08AR25015</t>
  </si>
  <si>
    <t>VINS</t>
  </si>
  <si>
    <t xml:space="preserve">P100700727 </t>
  </si>
  <si>
    <t>CSL</t>
  </si>
  <si>
    <t>0704S4001</t>
  </si>
  <si>
    <t>0643S1010</t>
  </si>
  <si>
    <t>YAX16</t>
  </si>
  <si>
    <t>90250603-1</t>
  </si>
  <si>
    <t>06S454015</t>
  </si>
  <si>
    <t>0374MA071</t>
  </si>
  <si>
    <t>AROLE2034C</t>
  </si>
  <si>
    <t>0094W002</t>
  </si>
  <si>
    <t>MT6633</t>
  </si>
  <si>
    <t>14-04-2026</t>
  </si>
  <si>
    <t xml:space="preserve"> </t>
  </si>
  <si>
    <t>064354003</t>
  </si>
  <si>
    <t>APLIOCADA DE 0.5 DE NIÑO DE 3A 5 AÑOS</t>
  </si>
  <si>
    <t>0344X0002C</t>
  </si>
  <si>
    <t>2522006AA</t>
  </si>
  <si>
    <t>25-02-2028</t>
  </si>
  <si>
    <t>2855X0014B</t>
  </si>
  <si>
    <t>AROLE203AC</t>
  </si>
  <si>
    <t>LK3156</t>
  </si>
  <si>
    <t>0134N093A</t>
  </si>
  <si>
    <t>AB22404013</t>
  </si>
  <si>
    <t>2600761/00</t>
  </si>
  <si>
    <t>BUTANTAN</t>
  </si>
  <si>
    <t>V50526006</t>
  </si>
  <si>
    <t>BIOPHARMA</t>
  </si>
  <si>
    <t>Y017576</t>
  </si>
  <si>
    <t xml:space="preserve">BUTANTAN </t>
  </si>
  <si>
    <t>2407226</t>
  </si>
  <si>
    <t>AR13133-8</t>
  </si>
  <si>
    <t>0324L013B</t>
  </si>
  <si>
    <t>2435007</t>
  </si>
  <si>
    <t xml:space="preserve">BILTHOVEN </t>
  </si>
  <si>
    <t>2855X001A</t>
  </si>
  <si>
    <t>2825Q005A</t>
  </si>
  <si>
    <t>AROLE187AA</t>
  </si>
  <si>
    <t>096M003</t>
  </si>
  <si>
    <t>08AR25031</t>
  </si>
  <si>
    <t>O100756726</t>
  </si>
  <si>
    <t>3058112</t>
  </si>
  <si>
    <t>PFIZER</t>
  </si>
  <si>
    <t>MODERNA</t>
  </si>
  <si>
    <t>PRE-FILLED</t>
  </si>
  <si>
    <t>JIANGSU</t>
  </si>
  <si>
    <t>yeso-med</t>
  </si>
  <si>
    <t>Nubecon</t>
  </si>
  <si>
    <t>20250903</t>
  </si>
  <si>
    <t>YI-XIN</t>
  </si>
  <si>
    <t>08-08-2026</t>
  </si>
  <si>
    <t>ROJO</t>
  </si>
  <si>
    <t>04-08-2026</t>
  </si>
  <si>
    <t xml:space="preserve">ROJO </t>
  </si>
  <si>
    <t xml:space="preserve">LA FECHA DE VENCIMIENTO DEL BIOLOGICO ES POR DESCONGELAMIENTO </t>
  </si>
  <si>
    <t>AROLE487AA</t>
  </si>
  <si>
    <t>0375MA027</t>
  </si>
  <si>
    <t>2855X002C</t>
  </si>
  <si>
    <t>LR6371</t>
  </si>
  <si>
    <t>Y3H33</t>
  </si>
  <si>
    <t>25-04-2028</t>
  </si>
  <si>
    <t>5DA79D1</t>
  </si>
  <si>
    <t>30-09-2028</t>
  </si>
  <si>
    <t>NC6343</t>
  </si>
  <si>
    <t>2522006A</t>
  </si>
  <si>
    <t>0644S4011</t>
  </si>
  <si>
    <t>0644S1010</t>
  </si>
  <si>
    <t>0644S4022</t>
  </si>
  <si>
    <t>064454011</t>
  </si>
  <si>
    <t>Y4X16</t>
  </si>
  <si>
    <t>Y4X19</t>
  </si>
  <si>
    <t>0654S4015</t>
  </si>
  <si>
    <t>0344X002C</t>
  </si>
  <si>
    <t>2526003A</t>
  </si>
  <si>
    <t>2825X014A</t>
  </si>
  <si>
    <t>0096M003</t>
  </si>
  <si>
    <t>0096MA004</t>
  </si>
  <si>
    <t>Y3D32</t>
  </si>
  <si>
    <t>AB202410043</t>
  </si>
  <si>
    <t>B202507054</t>
  </si>
  <si>
    <t>2335L013D</t>
  </si>
  <si>
    <t>2600761-00</t>
  </si>
  <si>
    <t>1485T007</t>
  </si>
  <si>
    <t>08AR25032</t>
  </si>
  <si>
    <t>2429006A</t>
  </si>
  <si>
    <t>MB202602003</t>
  </si>
  <si>
    <t>Y3C49</t>
  </si>
  <si>
    <t xml:space="preserve">SANOFI </t>
  </si>
  <si>
    <t>ND4338</t>
  </si>
  <si>
    <t>0096M004</t>
  </si>
  <si>
    <t>0096M005</t>
  </si>
  <si>
    <t>AB202404013</t>
  </si>
  <si>
    <t>Sinovac</t>
  </si>
  <si>
    <t>V50526002</t>
  </si>
  <si>
    <t>GC BIOPHARMA CORP</t>
  </si>
  <si>
    <t>SEQIRUS</t>
  </si>
  <si>
    <t>NL0489</t>
  </si>
  <si>
    <t>31-10-2027</t>
  </si>
  <si>
    <t>MERCK SHARP DOHME</t>
  </si>
  <si>
    <t>1485O043</t>
  </si>
  <si>
    <t>Serum</t>
  </si>
  <si>
    <t>VINS BIOPRODUCTS LIMITED</t>
  </si>
  <si>
    <t>P100700727</t>
  </si>
  <si>
    <t>08/04/2027</t>
  </si>
  <si>
    <t>CSL BEHRING</t>
  </si>
  <si>
    <t>P100756726</t>
  </si>
  <si>
    <t>0704S4013</t>
  </si>
  <si>
    <t>0704S1005</t>
  </si>
  <si>
    <t>0685I140</t>
  </si>
  <si>
    <t>0644S4023</t>
  </si>
  <si>
    <t>Sanofi Pasteur</t>
  </si>
  <si>
    <t>0654S4018</t>
  </si>
  <si>
    <t>SANAVITA</t>
  </si>
  <si>
    <t>220270</t>
  </si>
  <si>
    <t>AR13133-10</t>
  </si>
  <si>
    <t>Fabricante</t>
  </si>
  <si>
    <t>NUBENCO</t>
  </si>
  <si>
    <t>202208</t>
  </si>
  <si>
    <t>Rymco</t>
  </si>
  <si>
    <t>YIXIN China</t>
  </si>
  <si>
    <t>662203</t>
  </si>
  <si>
    <t>NC1908</t>
  </si>
  <si>
    <t>08-12-2026</t>
  </si>
  <si>
    <t>25526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</si>
</sst>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 #,##0.00_-;_-* &quot;-&quot;??_-;_-@_-"/>
    <numFmt numFmtId="164" formatCode="_(* #,##0_);_(* \(#,##0\);_(* &quot;-&quot;??_);_(@_)"/>
    <numFmt numFmtId="165" formatCode="_ * #,##0.00_ ;_ * \-#,##0.00_ ;_ * &quot;-&quot;??_ ;_ @_ "/>
    <numFmt numFmtId="166" formatCode="#,##0_ ;\-#,##0\ "/>
    <numFmt numFmtId="167" formatCode="dd/mm/yyyy;@"/>
    <numFmt numFmtId="168" formatCode="#,##0.0"/>
    <numFmt numFmtId="169" formatCode="d/m/yyyy"/>
    <numFmt numFmtId="170" formatCode="[$-1240A]#,##0;\(#,##0\)"/>
  </numFmts>
  <fonts count="44">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sz val="10"/>
      <color theme="1"/>
      <name val="Arial"/>
      <family val="2"/>
    </font>
    <font>
      <sz val="12"/>
      <color rgb="FF4B4B4B"/>
      <name val="Arial"/>
      <family val="2"/>
    </font>
    <font>
      <sz val="10"/>
      <color theme="1"/>
      <name val="Arial"/>
      <family val="2"/>
    </font>
    <font>
      <sz val="8"/>
      <color indexed="8"/>
      <name val="Arial"/>
      <family val="2"/>
    </font>
  </fonts>
  <fills count="23">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
      <patternFill patternType="solid">
        <fgColor indexed="14"/>
        <bgColor indexed="0"/>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27">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0" fontId="15" fillId="0" borderId="7" xfId="0" applyFont="1" applyBorder="1" applyProtection="1">
      <protection locked="0"/>
    </xf>
    <xf numFmtId="0" fontId="0" fillId="0" borderId="7" xfId="0" applyBorder="1" applyAlignment="1" applyProtection="1">
      <alignment horizontal="right"/>
      <protection locked="0"/>
    </xf>
    <xf numFmtId="0" fontId="0" fillId="0" borderId="7" xfId="0" applyBorder="1" applyProtection="1">
      <protection locked="0"/>
    </xf>
    <xf numFmtId="14" fontId="4" fillId="0" borderId="7" xfId="0" applyNumberFormat="1" applyFont="1" applyBorder="1" applyAlignment="1" applyProtection="1">
      <alignment vertical="center"/>
      <protection locked="0"/>
    </xf>
    <xf numFmtId="0" fontId="40" fillId="0" borderId="0" xfId="0" applyFont="1" applyAlignment="1" applyProtection="1">
      <alignment horizontal="right"/>
      <protection locked="0"/>
    </xf>
    <xf numFmtId="0" fontId="41" fillId="0" borderId="0" xfId="0" applyFont="1"/>
    <xf numFmtId="0" fontId="42" fillId="0" borderId="0" xfId="0" applyFont="1" applyAlignment="1" applyProtection="1">
      <alignment horizontal="right"/>
      <protection locked="0"/>
    </xf>
    <xf numFmtId="169" fontId="42" fillId="0" borderId="0" xfId="0" applyNumberFormat="1" applyFont="1" applyProtection="1">
      <protection locked="0"/>
    </xf>
    <xf numFmtId="0" fontId="34" fillId="0" borderId="0" xfId="0" applyFont="1" applyAlignment="1" applyProtection="1">
      <alignment horizontal="center" vertical="center" wrapText="1"/>
      <protection locked="0"/>
    </xf>
    <xf numFmtId="0" fontId="34" fillId="0" borderId="0" xfId="0" applyFont="1" applyAlignment="1">
      <alignment horizontal="center" vertical="center"/>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0" fontId="10" fillId="19"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9" fillId="5" borderId="7" xfId="0" applyFont="1" applyFill="1" applyBorder="1" applyAlignment="1">
      <alignment horizontal="left"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5" fillId="0" borderId="7" xfId="0" applyFont="1" applyBorder="1" applyAlignment="1">
      <alignment horizontal="center" vertical="center"/>
    </xf>
    <xf numFmtId="0" fontId="12" fillId="5" borderId="7" xfId="0" applyFont="1" applyFill="1" applyBorder="1" applyAlignment="1">
      <alignment horizontal="left" vertical="center" wrapText="1"/>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4" xfId="0" applyFont="1" applyFill="1" applyBorder="1" applyAlignment="1">
      <alignment horizontal="left" vertical="center" wrapText="1"/>
    </xf>
    <xf numFmtId="0" fontId="21" fillId="0" borderId="7" xfId="0" applyFont="1" applyBorder="1" applyAlignment="1">
      <alignment horizontal="left"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9" fillId="10"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xf numFmtId="170" fontId="43" fillId="22" borderId="14" xfId="0" applyNumberFormat="1" applyFont="1" applyFill="1" applyBorder="1" applyAlignment="1" applyProtection="1">
      <alignment horizontal="center" vertical="center" wrapText="1" readingOrder="1"/>
      <protection locked="0"/>
    </xf>
    <xf numFmtId="0" fontId="0" fillId="0" borderId="15" xfId="0" applyBorder="1" applyAlignment="1" applyProtection="1">
      <alignment vertical="top" wrapText="1"/>
      <protection locked="0"/>
    </xf>
  </cellXfs>
  <cellStyles count="3">
    <cellStyle name="Millares" xfId="1" builtinId="3"/>
    <cellStyle name="Millares 8" xfId="2"/>
    <cellStyle name="Normal" xfId="0" builtinId="0"/>
  </cellStyles>
  <dxfs count="2591">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7"/>
  <sheetViews>
    <sheetView workbookViewId="0">
      <selection activeCell="B11" sqref="B11"/>
    </sheetView>
  </sheetViews>
  <sheetFormatPr baseColWidth="10" defaultRowHeight="14.25"/>
  <cols>
    <col min="1" max="1" width="6.75" style="59" customWidth="1"/>
    <col min="2" max="2" width="48.375" style="60" customWidth="1"/>
    <col min="3" max="3" width="79.125" style="61" customWidth="1"/>
    <col min="4" max="4" width="58.75" customWidth="1"/>
  </cols>
  <sheetData>
    <row r="2" spans="1:3" ht="15">
      <c r="A2" s="97" t="s">
        <v>135</v>
      </c>
      <c r="B2" s="97"/>
      <c r="C2" s="97"/>
    </row>
    <row r="3" spans="1:3" ht="15">
      <c r="A3" s="97" t="s">
        <v>136</v>
      </c>
      <c r="B3" s="97"/>
      <c r="C3" s="97"/>
    </row>
    <row r="5" spans="1:3" ht="15">
      <c r="A5" s="45"/>
      <c r="B5" s="46" t="s">
        <v>137</v>
      </c>
      <c r="C5" s="47" t="s">
        <v>138</v>
      </c>
    </row>
    <row r="6" spans="1:3" ht="33" customHeight="1">
      <c r="A6" s="102">
        <v>1</v>
      </c>
      <c r="B6" s="48" t="s">
        <v>139</v>
      </c>
      <c r="C6" s="49" t="s">
        <v>140</v>
      </c>
    </row>
    <row r="7" spans="1:3" ht="33" customHeight="1">
      <c r="A7" s="103"/>
      <c r="B7" s="48" t="s">
        <v>141</v>
      </c>
      <c r="C7" s="49" t="s">
        <v>142</v>
      </c>
    </row>
    <row r="8" spans="1:3">
      <c r="A8" s="100">
        <v>2</v>
      </c>
      <c r="B8" s="101" t="s">
        <v>26</v>
      </c>
      <c r="C8" s="52" t="s">
        <v>143</v>
      </c>
    </row>
    <row r="9" spans="1:3">
      <c r="A9" s="100"/>
      <c r="B9" s="101"/>
      <c r="C9" s="52" t="s">
        <v>144</v>
      </c>
    </row>
    <row r="10" spans="1:3">
      <c r="A10" s="100"/>
      <c r="B10" s="101"/>
      <c r="C10" s="52" t="s">
        <v>145</v>
      </c>
    </row>
    <row r="11" spans="1:3" ht="61.5" customHeight="1">
      <c r="A11" s="53">
        <v>3</v>
      </c>
      <c r="B11" s="48" t="s">
        <v>27</v>
      </c>
      <c r="C11" s="49" t="s">
        <v>146</v>
      </c>
    </row>
    <row r="12" spans="1:3" ht="17.25" customHeight="1">
      <c r="A12" s="100">
        <v>4</v>
      </c>
      <c r="B12" s="101" t="s">
        <v>28</v>
      </c>
      <c r="C12" s="52" t="s">
        <v>147</v>
      </c>
    </row>
    <row r="13" spans="1:3" ht="31.5" customHeight="1">
      <c r="A13" s="100"/>
      <c r="B13" s="101"/>
      <c r="C13" s="52" t="s">
        <v>148</v>
      </c>
    </row>
    <row r="14" spans="1:3" ht="14.45" customHeight="1">
      <c r="A14" s="98">
        <v>5</v>
      </c>
      <c r="B14" s="99" t="s">
        <v>29</v>
      </c>
      <c r="C14" s="49" t="s">
        <v>149</v>
      </c>
    </row>
    <row r="15" spans="1:3" ht="14.45" customHeight="1">
      <c r="A15" s="98"/>
      <c r="B15" s="99"/>
      <c r="C15" s="49" t="s">
        <v>150</v>
      </c>
    </row>
    <row r="16" spans="1:3" ht="14.45" customHeight="1">
      <c r="A16" s="98"/>
      <c r="B16" s="99"/>
      <c r="C16" s="49" t="s">
        <v>151</v>
      </c>
    </row>
    <row r="17" spans="1:4" ht="14.45" customHeight="1">
      <c r="A17" s="98"/>
      <c r="B17" s="99"/>
      <c r="C17" s="49" t="s">
        <v>152</v>
      </c>
    </row>
    <row r="18" spans="1:4" ht="14.45" customHeight="1">
      <c r="A18" s="98"/>
      <c r="B18" s="99"/>
      <c r="C18" s="54" t="s">
        <v>153</v>
      </c>
    </row>
    <row r="19" spans="1:4" ht="14.45" customHeight="1">
      <c r="A19" s="98"/>
      <c r="B19" s="99"/>
      <c r="C19" s="49" t="s">
        <v>154</v>
      </c>
    </row>
    <row r="20" spans="1:4" ht="14.45" customHeight="1">
      <c r="A20" s="98"/>
      <c r="B20" s="99"/>
      <c r="C20" s="49" t="s">
        <v>155</v>
      </c>
    </row>
    <row r="21" spans="1:4" ht="14.45" customHeight="1">
      <c r="A21" s="100">
        <v>6</v>
      </c>
      <c r="B21" s="101" t="s">
        <v>30</v>
      </c>
      <c r="C21" s="52" t="s">
        <v>156</v>
      </c>
    </row>
    <row r="22" spans="1:4" ht="14.45" customHeight="1">
      <c r="A22" s="100"/>
      <c r="B22" s="101"/>
      <c r="C22" s="52" t="s">
        <v>157</v>
      </c>
    </row>
    <row r="23" spans="1:4" ht="14.45" customHeight="1">
      <c r="A23" s="100"/>
      <c r="B23" s="101"/>
      <c r="C23" s="52" t="s">
        <v>158</v>
      </c>
    </row>
    <row r="24" spans="1:4" ht="28.5">
      <c r="A24" s="100"/>
      <c r="B24" s="101"/>
      <c r="C24" s="52" t="s">
        <v>159</v>
      </c>
    </row>
    <row r="25" spans="1:4" ht="29.25" customHeight="1">
      <c r="A25" s="98">
        <v>7</v>
      </c>
      <c r="B25" s="99" t="s">
        <v>160</v>
      </c>
      <c r="C25" s="49" t="s">
        <v>161</v>
      </c>
    </row>
    <row r="26" spans="1:4" ht="14.45" customHeight="1">
      <c r="A26" s="98"/>
      <c r="B26" s="99"/>
      <c r="C26" s="49" t="s">
        <v>162</v>
      </c>
    </row>
    <row r="27" spans="1:4" ht="14.45" customHeight="1">
      <c r="A27" s="98"/>
      <c r="B27" s="99"/>
      <c r="C27" s="49" t="s">
        <v>163</v>
      </c>
    </row>
    <row r="28" spans="1:4" ht="14.45" customHeight="1">
      <c r="A28" s="98"/>
      <c r="B28" s="99"/>
      <c r="C28" s="54" t="s">
        <v>164</v>
      </c>
    </row>
    <row r="29" spans="1:4" ht="20.25" customHeight="1">
      <c r="A29" s="50">
        <v>8</v>
      </c>
      <c r="B29" s="51" t="s">
        <v>32</v>
      </c>
      <c r="C29" s="52" t="s">
        <v>165</v>
      </c>
    </row>
    <row r="30" spans="1:4" ht="14.25" customHeight="1">
      <c r="A30" s="98">
        <v>9</v>
      </c>
      <c r="B30" s="99" t="s">
        <v>33</v>
      </c>
      <c r="C30" s="49" t="s">
        <v>166</v>
      </c>
    </row>
    <row r="31" spans="1:4" ht="14.25" customHeight="1">
      <c r="A31" s="98"/>
      <c r="B31" s="99"/>
      <c r="C31" s="54" t="s">
        <v>167</v>
      </c>
    </row>
    <row r="32" spans="1:4" ht="45" customHeight="1">
      <c r="A32" s="100">
        <v>10</v>
      </c>
      <c r="B32" s="101" t="s">
        <v>34</v>
      </c>
      <c r="C32" s="52" t="s">
        <v>168</v>
      </c>
      <c r="D32" s="55"/>
    </row>
    <row r="33" spans="1:3" ht="30.75" customHeight="1">
      <c r="A33" s="100"/>
      <c r="B33" s="101"/>
      <c r="C33" s="52" t="s">
        <v>169</v>
      </c>
    </row>
    <row r="34" spans="1:3">
      <c r="A34" s="98">
        <v>11</v>
      </c>
      <c r="B34" s="99" t="s">
        <v>35</v>
      </c>
      <c r="C34" s="49" t="s">
        <v>170</v>
      </c>
    </row>
    <row r="35" spans="1:3">
      <c r="A35" s="98"/>
      <c r="B35" s="99"/>
      <c r="C35" s="49" t="s">
        <v>171</v>
      </c>
    </row>
    <row r="36" spans="1:3" ht="17.25" customHeight="1">
      <c r="A36" s="98"/>
      <c r="B36" s="99"/>
      <c r="C36" s="49" t="s">
        <v>172</v>
      </c>
    </row>
    <row r="39" spans="1:3" ht="93" customHeight="1">
      <c r="A39" s="96" t="s">
        <v>173</v>
      </c>
      <c r="B39" s="96"/>
      <c r="C39" s="96"/>
    </row>
    <row r="40" spans="1:3" ht="15">
      <c r="A40" s="97" t="s">
        <v>136</v>
      </c>
      <c r="B40" s="97"/>
      <c r="C40" s="97"/>
    </row>
    <row r="42" spans="1:3" ht="15">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28.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98">
        <v>11</v>
      </c>
      <c r="B53" s="99" t="s">
        <v>34</v>
      </c>
      <c r="C53" s="49" t="s">
        <v>184</v>
      </c>
    </row>
    <row r="54" spans="1:3" ht="33" customHeight="1">
      <c r="A54" s="98"/>
      <c r="B54" s="99"/>
      <c r="C54" s="49" t="s">
        <v>185</v>
      </c>
    </row>
    <row r="55" spans="1:3">
      <c r="A55" s="50">
        <v>12</v>
      </c>
      <c r="B55" s="51" t="s">
        <v>186</v>
      </c>
      <c r="C55" s="57" t="s">
        <v>187</v>
      </c>
    </row>
    <row r="56" spans="1:3" ht="28.5">
      <c r="A56" s="53">
        <v>13</v>
      </c>
      <c r="B56" s="48" t="s">
        <v>127</v>
      </c>
      <c r="C56" s="58" t="s">
        <v>188</v>
      </c>
    </row>
    <row r="57" spans="1:3" ht="28.5">
      <c r="A57" s="50">
        <v>14</v>
      </c>
      <c r="B57" s="51" t="s">
        <v>128</v>
      </c>
      <c r="C57" s="57" t="s">
        <v>189</v>
      </c>
    </row>
  </sheetData>
  <mergeCells count="23">
    <mergeCell ref="A12:A13"/>
    <mergeCell ref="B12:B13"/>
    <mergeCell ref="A2:C2"/>
    <mergeCell ref="A3:C3"/>
    <mergeCell ref="A6:A7"/>
    <mergeCell ref="A8:A10"/>
    <mergeCell ref="B8:B10"/>
    <mergeCell ref="A14:A20"/>
    <mergeCell ref="B14:B20"/>
    <mergeCell ref="A21:A24"/>
    <mergeCell ref="B21:B24"/>
    <mergeCell ref="A25:A28"/>
    <mergeCell ref="B25:B28"/>
    <mergeCell ref="A39:C39"/>
    <mergeCell ref="A40:C40"/>
    <mergeCell ref="A53:A54"/>
    <mergeCell ref="B53:B54"/>
    <mergeCell ref="A30:A31"/>
    <mergeCell ref="B30:B31"/>
    <mergeCell ref="A32:A33"/>
    <mergeCell ref="B32:B33"/>
    <mergeCell ref="A34:A36"/>
    <mergeCell ref="B34:B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84" zoomScaleNormal="84" workbookViewId="0">
      <pane xSplit="13" ySplit="4" topLeftCell="N274" activePane="bottomRight" state="frozen"/>
      <selection pane="topRight" activeCell="N1" sqref="N1"/>
      <selection pane="bottomLeft" activeCell="A6" sqref="A6"/>
      <selection pane="bottomRight" activeCell="N276" sqref="N276:Q276"/>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127">
        <v>70</v>
      </c>
      <c r="E5" s="130"/>
      <c r="F5" s="127">
        <v>1</v>
      </c>
      <c r="G5" s="127"/>
      <c r="H5" s="127"/>
      <c r="I5" s="127"/>
      <c r="J5" s="145">
        <f>+F5+G5</f>
        <v>1</v>
      </c>
      <c r="K5" s="148">
        <f>+AO5</f>
        <v>9</v>
      </c>
      <c r="L5" s="158">
        <f>+J5+K5</f>
        <v>10</v>
      </c>
      <c r="M5" s="161">
        <f>+(D5+E5)-(L5)+H5-I5</f>
        <v>60</v>
      </c>
      <c r="N5" s="2">
        <v>10</v>
      </c>
      <c r="O5" s="3" t="s">
        <v>193</v>
      </c>
      <c r="P5" s="3" t="s">
        <v>194</v>
      </c>
      <c r="Q5" s="3" t="s">
        <v>195</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128"/>
      <c r="E6" s="131"/>
      <c r="F6" s="128"/>
      <c r="G6" s="128"/>
      <c r="H6" s="128"/>
      <c r="I6" s="128"/>
      <c r="J6" s="146"/>
      <c r="K6" s="149"/>
      <c r="L6" s="159"/>
      <c r="M6" s="162"/>
      <c r="N6" s="2">
        <v>50</v>
      </c>
      <c r="O6" s="3" t="s">
        <v>196</v>
      </c>
      <c r="P6" s="3" t="s">
        <v>194</v>
      </c>
      <c r="Q6" s="3" t="s">
        <v>197</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128"/>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128"/>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128"/>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129"/>
      <c r="E10" s="132"/>
      <c r="F10" s="129"/>
      <c r="G10" s="129"/>
      <c r="H10" s="129"/>
      <c r="I10" s="129"/>
      <c r="J10" s="147"/>
      <c r="K10" s="150"/>
      <c r="L10" s="160"/>
      <c r="M10" s="15" t="b">
        <f>M5=N10</f>
        <v>1</v>
      </c>
      <c r="N10" s="75">
        <f>SUM(N5:N9)</f>
        <v>60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127">
        <v>7</v>
      </c>
      <c r="E11" s="130"/>
      <c r="F11" s="127">
        <v>1</v>
      </c>
      <c r="G11" s="127"/>
      <c r="H11" s="127"/>
      <c r="I11" s="127"/>
      <c r="J11" s="145">
        <f>+F11+G11</f>
        <v>1</v>
      </c>
      <c r="K11" s="148">
        <f>+AO11</f>
        <v>0</v>
      </c>
      <c r="L11" s="158">
        <f>+J11+K11</f>
        <v>1</v>
      </c>
      <c r="M11" s="161">
        <f>+(D11+E11)-(L11)+H11-I11</f>
        <v>6</v>
      </c>
      <c r="N11" s="2">
        <v>5</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21"/>
      <c r="AG11" s="121"/>
      <c r="AH11" s="121"/>
      <c r="AI11" s="121"/>
      <c r="AJ11" s="121"/>
      <c r="AK11" s="121"/>
      <c r="AL11" s="121"/>
      <c r="AM11" s="121"/>
      <c r="AN11" s="121"/>
      <c r="AO11" s="124">
        <f>SUM(AD11:AN15)</f>
        <v>0</v>
      </c>
      <c r="AP11" s="12"/>
      <c r="AQ11" s="44"/>
    </row>
    <row r="12" spans="1:43" ht="14.45" customHeight="1">
      <c r="A12" s="178"/>
      <c r="B12" s="199"/>
      <c r="C12" s="200"/>
      <c r="D12" s="128"/>
      <c r="E12" s="131"/>
      <c r="F12" s="128"/>
      <c r="G12" s="128"/>
      <c r="H12" s="128"/>
      <c r="I12" s="128"/>
      <c r="J12" s="146"/>
      <c r="K12" s="149"/>
      <c r="L12" s="159"/>
      <c r="M12" s="162"/>
      <c r="N12" s="2">
        <v>1</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22"/>
      <c r="AG12" s="122"/>
      <c r="AH12" s="122"/>
      <c r="AI12" s="122"/>
      <c r="AJ12" s="122"/>
      <c r="AK12" s="122"/>
      <c r="AL12" s="122"/>
      <c r="AM12" s="122"/>
      <c r="AN12" s="122"/>
      <c r="AO12" s="125"/>
      <c r="AP12" s="12"/>
      <c r="AQ12" s="44"/>
    </row>
    <row r="13" spans="1:43" ht="14.45" customHeight="1">
      <c r="A13" s="178"/>
      <c r="B13" s="199"/>
      <c r="C13" s="200"/>
      <c r="D13" s="128"/>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22"/>
      <c r="AG13" s="122"/>
      <c r="AH13" s="122"/>
      <c r="AI13" s="122"/>
      <c r="AJ13" s="122"/>
      <c r="AK13" s="122"/>
      <c r="AL13" s="122"/>
      <c r="AM13" s="122"/>
      <c r="AN13" s="122"/>
      <c r="AO13" s="125"/>
      <c r="AP13" s="12"/>
      <c r="AQ13" s="44"/>
    </row>
    <row r="14" spans="1:43" ht="14.45" customHeight="1">
      <c r="A14" s="178"/>
      <c r="B14" s="199"/>
      <c r="C14" s="200"/>
      <c r="D14" s="128"/>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22"/>
      <c r="AG14" s="122"/>
      <c r="AH14" s="122"/>
      <c r="AI14" s="122"/>
      <c r="AJ14" s="122"/>
      <c r="AK14" s="122"/>
      <c r="AL14" s="122"/>
      <c r="AM14" s="122"/>
      <c r="AN14" s="122"/>
      <c r="AO14" s="125"/>
      <c r="AP14" s="12"/>
      <c r="AQ14" s="44"/>
    </row>
    <row r="15" spans="1:43" ht="14.45" customHeight="1">
      <c r="A15" s="178"/>
      <c r="B15" s="199"/>
      <c r="C15" s="200"/>
      <c r="D15" s="128"/>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23"/>
      <c r="AG15" s="123"/>
      <c r="AH15" s="123"/>
      <c r="AI15" s="123"/>
      <c r="AJ15" s="123"/>
      <c r="AK15" s="123"/>
      <c r="AL15" s="123"/>
      <c r="AM15" s="123"/>
      <c r="AN15" s="123"/>
      <c r="AO15" s="126"/>
      <c r="AP15" s="12"/>
      <c r="AQ15" s="44"/>
    </row>
    <row r="16" spans="1:43" ht="16.5">
      <c r="A16" s="179"/>
      <c r="B16" s="201"/>
      <c r="C16" s="202"/>
      <c r="D16" s="129"/>
      <c r="E16" s="132"/>
      <c r="F16" s="129"/>
      <c r="G16" s="129"/>
      <c r="H16" s="129"/>
      <c r="I16" s="129"/>
      <c r="J16" s="147"/>
      <c r="K16" s="150"/>
      <c r="L16" s="160"/>
      <c r="M16" s="15" t="b">
        <f>M11=N16</f>
        <v>1</v>
      </c>
      <c r="N16" s="75">
        <f>SUM(N11:N15)</f>
        <v>6</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127">
        <v>16</v>
      </c>
      <c r="E17" s="130"/>
      <c r="F17" s="127">
        <v>0</v>
      </c>
      <c r="G17" s="127"/>
      <c r="H17" s="127"/>
      <c r="I17" s="127"/>
      <c r="J17" s="145">
        <f>+F17+G17</f>
        <v>0</v>
      </c>
      <c r="K17" s="148">
        <f>+AO17</f>
        <v>0</v>
      </c>
      <c r="L17" s="158">
        <f>+J17+K17</f>
        <v>0</v>
      </c>
      <c r="M17" s="161">
        <f>+(D17+E17)-(L17)+H17-I17</f>
        <v>16</v>
      </c>
      <c r="N17" s="2">
        <v>16</v>
      </c>
      <c r="O17" s="3" t="s">
        <v>200</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4">
        <f>+AT17</f>
        <v>0</v>
      </c>
      <c r="Z17" s="9"/>
      <c r="AA17" s="1"/>
      <c r="AB17" s="172"/>
      <c r="AC17" s="172"/>
      <c r="AD17" s="173">
        <f>+AB17+AC17</f>
        <v>0</v>
      </c>
      <c r="AE17" s="121"/>
      <c r="AF17" s="121"/>
      <c r="AG17" s="121"/>
      <c r="AH17" s="121"/>
      <c r="AI17" s="121"/>
      <c r="AJ17" s="121"/>
      <c r="AK17" s="121"/>
      <c r="AL17" s="121"/>
      <c r="AM17" s="121"/>
      <c r="AN17" s="121"/>
      <c r="AO17" s="124">
        <f>SUM(AD17:AN21)</f>
        <v>0</v>
      </c>
      <c r="AP17" s="12"/>
      <c r="AQ17" s="44"/>
    </row>
    <row r="18" spans="1:43" ht="14.45" customHeight="1">
      <c r="A18" s="178"/>
      <c r="B18" s="199"/>
      <c r="C18" s="200"/>
      <c r="D18" s="128"/>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22"/>
      <c r="AF18" s="122"/>
      <c r="AG18" s="122"/>
      <c r="AH18" s="122"/>
      <c r="AI18" s="122"/>
      <c r="AJ18" s="122"/>
      <c r="AK18" s="122"/>
      <c r="AL18" s="122"/>
      <c r="AM18" s="122"/>
      <c r="AN18" s="122"/>
      <c r="AO18" s="125"/>
      <c r="AP18" s="12"/>
      <c r="AQ18" s="44"/>
    </row>
    <row r="19" spans="1:43" ht="14.45" customHeight="1">
      <c r="A19" s="178"/>
      <c r="B19" s="199"/>
      <c r="C19" s="200"/>
      <c r="D19" s="128"/>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22"/>
      <c r="AF19" s="122"/>
      <c r="AG19" s="122"/>
      <c r="AH19" s="122"/>
      <c r="AI19" s="122"/>
      <c r="AJ19" s="122"/>
      <c r="AK19" s="122"/>
      <c r="AL19" s="122"/>
      <c r="AM19" s="122"/>
      <c r="AN19" s="122"/>
      <c r="AO19" s="125"/>
      <c r="AP19" s="12"/>
      <c r="AQ19" s="44"/>
    </row>
    <row r="20" spans="1:43" ht="14.45" customHeight="1">
      <c r="A20" s="178"/>
      <c r="B20" s="199"/>
      <c r="C20" s="200"/>
      <c r="D20" s="128"/>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22"/>
      <c r="AF20" s="122"/>
      <c r="AG20" s="122"/>
      <c r="AH20" s="122"/>
      <c r="AI20" s="122"/>
      <c r="AJ20" s="122"/>
      <c r="AK20" s="122"/>
      <c r="AL20" s="122"/>
      <c r="AM20" s="122"/>
      <c r="AN20" s="122"/>
      <c r="AO20" s="125"/>
      <c r="AP20" s="12"/>
      <c r="AQ20" s="44"/>
    </row>
    <row r="21" spans="1:43" ht="14.45" customHeight="1">
      <c r="A21" s="178"/>
      <c r="B21" s="199"/>
      <c r="C21" s="200"/>
      <c r="D21" s="128"/>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23"/>
      <c r="AF21" s="123"/>
      <c r="AG21" s="123"/>
      <c r="AH21" s="123"/>
      <c r="AI21" s="123"/>
      <c r="AJ21" s="123"/>
      <c r="AK21" s="123"/>
      <c r="AL21" s="123"/>
      <c r="AM21" s="123"/>
      <c r="AN21" s="123"/>
      <c r="AO21" s="126"/>
      <c r="AP21" s="12"/>
      <c r="AQ21" s="44"/>
    </row>
    <row r="22" spans="1:43" ht="16.5">
      <c r="A22" s="179"/>
      <c r="B22" s="201"/>
      <c r="C22" s="202"/>
      <c r="D22" s="129"/>
      <c r="E22" s="132"/>
      <c r="F22" s="129"/>
      <c r="G22" s="129"/>
      <c r="H22" s="129"/>
      <c r="I22" s="129"/>
      <c r="J22" s="147"/>
      <c r="K22" s="150"/>
      <c r="L22" s="160"/>
      <c r="M22" s="15" t="b">
        <f>M17=N22</f>
        <v>1</v>
      </c>
      <c r="N22" s="75">
        <f>SUM(N17:N21)</f>
        <v>16</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127">
        <v>52</v>
      </c>
      <c r="E23" s="130"/>
      <c r="F23" s="127">
        <v>35</v>
      </c>
      <c r="G23" s="127"/>
      <c r="H23" s="127"/>
      <c r="I23" s="127"/>
      <c r="J23" s="145">
        <f>+F23+G23</f>
        <v>35</v>
      </c>
      <c r="K23" s="148">
        <f>+AO23</f>
        <v>0</v>
      </c>
      <c r="L23" s="158">
        <f>+J23+K23</f>
        <v>35</v>
      </c>
      <c r="M23" s="161">
        <f>+(D23+E23)-(L23)+H23-I23</f>
        <v>17</v>
      </c>
      <c r="N23" s="2">
        <v>17</v>
      </c>
      <c r="O23" s="2" t="s">
        <v>201</v>
      </c>
      <c r="P23" s="3" t="s">
        <v>202</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21"/>
      <c r="AF23" s="121"/>
      <c r="AG23" s="121"/>
      <c r="AH23" s="121"/>
      <c r="AI23" s="121"/>
      <c r="AJ23" s="121"/>
      <c r="AK23" s="121"/>
      <c r="AL23" s="121"/>
      <c r="AM23" s="121"/>
      <c r="AN23" s="121"/>
      <c r="AO23" s="124">
        <f>SUM(AD23:AN27)</f>
        <v>0</v>
      </c>
      <c r="AP23" s="12"/>
      <c r="AQ23" s="44"/>
    </row>
    <row r="24" spans="1:43" ht="14.45" customHeight="1">
      <c r="A24" s="178"/>
      <c r="B24" s="199"/>
      <c r="C24" s="200"/>
      <c r="D24" s="128"/>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22"/>
      <c r="AF24" s="122"/>
      <c r="AG24" s="122"/>
      <c r="AH24" s="122"/>
      <c r="AI24" s="122"/>
      <c r="AJ24" s="122"/>
      <c r="AK24" s="122"/>
      <c r="AL24" s="122"/>
      <c r="AM24" s="122"/>
      <c r="AN24" s="122"/>
      <c r="AO24" s="125"/>
      <c r="AP24" s="12"/>
      <c r="AQ24" s="44"/>
    </row>
    <row r="25" spans="1:43" ht="14.45" customHeight="1">
      <c r="A25" s="178"/>
      <c r="B25" s="199"/>
      <c r="C25" s="200"/>
      <c r="D25" s="128"/>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22"/>
      <c r="AF25" s="122"/>
      <c r="AG25" s="122"/>
      <c r="AH25" s="122"/>
      <c r="AI25" s="122"/>
      <c r="AJ25" s="122"/>
      <c r="AK25" s="122"/>
      <c r="AL25" s="122"/>
      <c r="AM25" s="122"/>
      <c r="AN25" s="122"/>
      <c r="AO25" s="125"/>
      <c r="AP25" s="12"/>
      <c r="AQ25" s="44"/>
    </row>
    <row r="26" spans="1:43" ht="14.45" customHeight="1">
      <c r="A26" s="178"/>
      <c r="B26" s="199"/>
      <c r="C26" s="200"/>
      <c r="D26" s="128"/>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22"/>
      <c r="AF26" s="122"/>
      <c r="AG26" s="122"/>
      <c r="AH26" s="122"/>
      <c r="AI26" s="122"/>
      <c r="AJ26" s="122"/>
      <c r="AK26" s="122"/>
      <c r="AL26" s="122"/>
      <c r="AM26" s="122"/>
      <c r="AN26" s="122"/>
      <c r="AO26" s="125"/>
      <c r="AP26" s="12"/>
      <c r="AQ26" s="44"/>
    </row>
    <row r="27" spans="1:43" ht="14.45" customHeight="1">
      <c r="A27" s="178"/>
      <c r="B27" s="199"/>
      <c r="C27" s="200"/>
      <c r="D27" s="128"/>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23"/>
      <c r="AF27" s="123"/>
      <c r="AG27" s="123"/>
      <c r="AH27" s="123"/>
      <c r="AI27" s="123"/>
      <c r="AJ27" s="123"/>
      <c r="AK27" s="123"/>
      <c r="AL27" s="123"/>
      <c r="AM27" s="123"/>
      <c r="AN27" s="123"/>
      <c r="AO27" s="126"/>
      <c r="AP27" s="12"/>
      <c r="AQ27" s="44"/>
    </row>
    <row r="28" spans="1:43" ht="16.5">
      <c r="A28" s="179"/>
      <c r="B28" s="201"/>
      <c r="C28" s="202"/>
      <c r="D28" s="129"/>
      <c r="E28" s="132"/>
      <c r="F28" s="129"/>
      <c r="G28" s="129"/>
      <c r="H28" s="129"/>
      <c r="I28" s="129"/>
      <c r="J28" s="147"/>
      <c r="K28" s="150"/>
      <c r="L28" s="160"/>
      <c r="M28" s="15" t="b">
        <f>M23=N28</f>
        <v>1</v>
      </c>
      <c r="N28" s="75">
        <f>SUM(N23:N27)</f>
        <v>17</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127">
        <v>53</v>
      </c>
      <c r="E29" s="130"/>
      <c r="F29" s="127">
        <v>22</v>
      </c>
      <c r="G29" s="127"/>
      <c r="H29" s="127"/>
      <c r="I29" s="127"/>
      <c r="J29" s="145">
        <f>+F29+G29</f>
        <v>22</v>
      </c>
      <c r="K29" s="148">
        <f>+AO29</f>
        <v>0</v>
      </c>
      <c r="L29" s="158">
        <f>+J29+K29</f>
        <v>22</v>
      </c>
      <c r="M29" s="161">
        <f>+(D29+E29)-(L29)+H29-I29</f>
        <v>31</v>
      </c>
      <c r="N29" s="2">
        <v>31</v>
      </c>
      <c r="O29" s="3" t="s">
        <v>203</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21"/>
      <c r="AF29" s="121"/>
      <c r="AG29" s="121"/>
      <c r="AH29" s="121"/>
      <c r="AI29" s="121"/>
      <c r="AJ29" s="121"/>
      <c r="AK29" s="121"/>
      <c r="AL29" s="121"/>
      <c r="AM29" s="121"/>
      <c r="AN29" s="121"/>
      <c r="AO29" s="124">
        <f>SUM(AD29:AN33)</f>
        <v>0</v>
      </c>
      <c r="AP29" s="12"/>
      <c r="AQ29" s="44"/>
    </row>
    <row r="30" spans="1:43" ht="14.45" customHeight="1">
      <c r="A30" s="178"/>
      <c r="B30" s="171"/>
      <c r="C30" s="171"/>
      <c r="D30" s="128"/>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22"/>
      <c r="AF30" s="122"/>
      <c r="AG30" s="122"/>
      <c r="AH30" s="122"/>
      <c r="AI30" s="122"/>
      <c r="AJ30" s="122"/>
      <c r="AK30" s="122"/>
      <c r="AL30" s="122"/>
      <c r="AM30" s="122"/>
      <c r="AN30" s="122"/>
      <c r="AO30" s="125"/>
      <c r="AP30" s="12"/>
      <c r="AQ30" s="44"/>
    </row>
    <row r="31" spans="1:43" ht="14.45" customHeight="1">
      <c r="A31" s="178"/>
      <c r="B31" s="171"/>
      <c r="C31" s="171"/>
      <c r="D31" s="128"/>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22"/>
      <c r="AF31" s="122"/>
      <c r="AG31" s="122"/>
      <c r="AH31" s="122"/>
      <c r="AI31" s="122"/>
      <c r="AJ31" s="122"/>
      <c r="AK31" s="122"/>
      <c r="AL31" s="122"/>
      <c r="AM31" s="122"/>
      <c r="AN31" s="122"/>
      <c r="AO31" s="125"/>
      <c r="AP31" s="12"/>
      <c r="AQ31" s="44"/>
    </row>
    <row r="32" spans="1:43" ht="14.45" customHeight="1">
      <c r="A32" s="178"/>
      <c r="B32" s="171"/>
      <c r="C32" s="171"/>
      <c r="D32" s="128"/>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22"/>
      <c r="AF32" s="122"/>
      <c r="AG32" s="122"/>
      <c r="AH32" s="122"/>
      <c r="AI32" s="122"/>
      <c r="AJ32" s="122"/>
      <c r="AK32" s="122"/>
      <c r="AL32" s="122"/>
      <c r="AM32" s="122"/>
      <c r="AN32" s="122"/>
      <c r="AO32" s="125"/>
      <c r="AP32" s="12"/>
      <c r="AQ32" s="44"/>
    </row>
    <row r="33" spans="1:43" ht="14.45" customHeight="1">
      <c r="A33" s="178"/>
      <c r="B33" s="171"/>
      <c r="C33" s="171"/>
      <c r="D33" s="128"/>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23"/>
      <c r="AF33" s="123"/>
      <c r="AG33" s="123"/>
      <c r="AH33" s="123"/>
      <c r="AI33" s="123"/>
      <c r="AJ33" s="123"/>
      <c r="AK33" s="123"/>
      <c r="AL33" s="123"/>
      <c r="AM33" s="123"/>
      <c r="AN33" s="123"/>
      <c r="AO33" s="126"/>
      <c r="AP33" s="12"/>
      <c r="AQ33" s="44"/>
    </row>
    <row r="34" spans="1:43" ht="16.5">
      <c r="A34" s="179"/>
      <c r="B34" s="171"/>
      <c r="C34" s="171"/>
      <c r="D34" s="129"/>
      <c r="E34" s="132"/>
      <c r="F34" s="129"/>
      <c r="G34" s="129"/>
      <c r="H34" s="129"/>
      <c r="I34" s="129"/>
      <c r="J34" s="147"/>
      <c r="K34" s="150"/>
      <c r="L34" s="160"/>
      <c r="M34" s="15" t="b">
        <f>M29=N34</f>
        <v>1</v>
      </c>
      <c r="N34" s="75">
        <f>SUM(N29:N33)</f>
        <v>31</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127"/>
      <c r="E35" s="130"/>
      <c r="F35" s="127">
        <v>0</v>
      </c>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21"/>
      <c r="AF35" s="121"/>
      <c r="AG35" s="121"/>
      <c r="AH35" s="121"/>
      <c r="AI35" s="121"/>
      <c r="AJ35" s="121"/>
      <c r="AK35" s="121"/>
      <c r="AL35" s="121"/>
      <c r="AM35" s="121"/>
      <c r="AN35" s="121"/>
      <c r="AO35" s="124">
        <f>SUM(AD35:AN39)</f>
        <v>0</v>
      </c>
      <c r="AP35" s="12"/>
      <c r="AQ35" s="44"/>
    </row>
    <row r="36" spans="1:43" ht="14.45" customHeight="1">
      <c r="A36" s="178"/>
      <c r="B36" s="171"/>
      <c r="C36" s="171"/>
      <c r="D36" s="128"/>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22"/>
      <c r="AF36" s="122"/>
      <c r="AG36" s="122"/>
      <c r="AH36" s="122"/>
      <c r="AI36" s="122"/>
      <c r="AJ36" s="122"/>
      <c r="AK36" s="122"/>
      <c r="AL36" s="122"/>
      <c r="AM36" s="122"/>
      <c r="AN36" s="122"/>
      <c r="AO36" s="125"/>
      <c r="AP36" s="12"/>
      <c r="AQ36" s="44"/>
    </row>
    <row r="37" spans="1:43" ht="14.45" customHeight="1">
      <c r="A37" s="178"/>
      <c r="B37" s="171"/>
      <c r="C37" s="171"/>
      <c r="D37" s="128"/>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22"/>
      <c r="AF37" s="122"/>
      <c r="AG37" s="122"/>
      <c r="AH37" s="122"/>
      <c r="AI37" s="122"/>
      <c r="AJ37" s="122"/>
      <c r="AK37" s="122"/>
      <c r="AL37" s="122"/>
      <c r="AM37" s="122"/>
      <c r="AN37" s="122"/>
      <c r="AO37" s="125"/>
      <c r="AP37" s="12"/>
      <c r="AQ37" s="44"/>
    </row>
    <row r="38" spans="1:43" ht="14.45" customHeight="1">
      <c r="A38" s="178"/>
      <c r="B38" s="171"/>
      <c r="C38" s="171"/>
      <c r="D38" s="128"/>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22"/>
      <c r="AF38" s="122"/>
      <c r="AG38" s="122"/>
      <c r="AH38" s="122"/>
      <c r="AI38" s="122"/>
      <c r="AJ38" s="122"/>
      <c r="AK38" s="122"/>
      <c r="AL38" s="122"/>
      <c r="AM38" s="122"/>
      <c r="AN38" s="122"/>
      <c r="AO38" s="125"/>
      <c r="AP38" s="12"/>
      <c r="AQ38" s="44"/>
    </row>
    <row r="39" spans="1:43" ht="14.45" customHeight="1">
      <c r="A39" s="178"/>
      <c r="B39" s="171"/>
      <c r="C39" s="171"/>
      <c r="D39" s="128"/>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23"/>
      <c r="AF39" s="123"/>
      <c r="AG39" s="123"/>
      <c r="AH39" s="123"/>
      <c r="AI39" s="123"/>
      <c r="AJ39" s="123"/>
      <c r="AK39" s="123"/>
      <c r="AL39" s="123"/>
      <c r="AM39" s="123"/>
      <c r="AN39" s="123"/>
      <c r="AO39" s="126"/>
      <c r="AP39" s="12"/>
      <c r="AQ39" s="44"/>
    </row>
    <row r="40" spans="1:43" ht="16.5">
      <c r="A40" s="179"/>
      <c r="B40" s="171"/>
      <c r="C40" s="171"/>
      <c r="D40" s="129"/>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127"/>
      <c r="E41" s="130"/>
      <c r="F41" s="127">
        <v>0</v>
      </c>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21"/>
      <c r="AF41" s="121"/>
      <c r="AG41" s="121"/>
      <c r="AH41" s="121"/>
      <c r="AI41" s="121"/>
      <c r="AJ41" s="121"/>
      <c r="AK41" s="121"/>
      <c r="AL41" s="121"/>
      <c r="AM41" s="121"/>
      <c r="AN41" s="121"/>
      <c r="AO41" s="124">
        <f>SUM(AD41:AN45)</f>
        <v>0</v>
      </c>
      <c r="AP41" s="12"/>
      <c r="AQ41" s="44"/>
    </row>
    <row r="42" spans="1:43" ht="14.45" customHeight="1">
      <c r="A42" s="178"/>
      <c r="B42" s="171"/>
      <c r="C42" s="171"/>
      <c r="D42" s="128"/>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22"/>
      <c r="AF42" s="122"/>
      <c r="AG42" s="122"/>
      <c r="AH42" s="122"/>
      <c r="AI42" s="122"/>
      <c r="AJ42" s="122"/>
      <c r="AK42" s="122"/>
      <c r="AL42" s="122"/>
      <c r="AM42" s="122"/>
      <c r="AN42" s="122"/>
      <c r="AO42" s="125"/>
      <c r="AP42" s="12"/>
      <c r="AQ42" s="44"/>
    </row>
    <row r="43" spans="1:43" ht="14.45" customHeight="1">
      <c r="A43" s="178"/>
      <c r="B43" s="171"/>
      <c r="C43" s="171"/>
      <c r="D43" s="128"/>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22"/>
      <c r="AF43" s="122"/>
      <c r="AG43" s="122"/>
      <c r="AH43" s="122"/>
      <c r="AI43" s="122"/>
      <c r="AJ43" s="122"/>
      <c r="AK43" s="122"/>
      <c r="AL43" s="122"/>
      <c r="AM43" s="122"/>
      <c r="AN43" s="122"/>
      <c r="AO43" s="125"/>
      <c r="AP43" s="12"/>
      <c r="AQ43" s="44"/>
    </row>
    <row r="44" spans="1:43" ht="14.45" customHeight="1">
      <c r="A44" s="178"/>
      <c r="B44" s="171"/>
      <c r="C44" s="171"/>
      <c r="D44" s="128"/>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22"/>
      <c r="AF44" s="122"/>
      <c r="AG44" s="122"/>
      <c r="AH44" s="122"/>
      <c r="AI44" s="122"/>
      <c r="AJ44" s="122"/>
      <c r="AK44" s="122"/>
      <c r="AL44" s="122"/>
      <c r="AM44" s="122"/>
      <c r="AN44" s="122"/>
      <c r="AO44" s="125"/>
      <c r="AP44" s="12"/>
      <c r="AQ44" s="44"/>
    </row>
    <row r="45" spans="1:43" ht="14.45" customHeight="1">
      <c r="A45" s="178"/>
      <c r="B45" s="171"/>
      <c r="C45" s="171"/>
      <c r="D45" s="128"/>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23"/>
      <c r="AF45" s="123"/>
      <c r="AG45" s="123"/>
      <c r="AH45" s="123"/>
      <c r="AI45" s="123"/>
      <c r="AJ45" s="123"/>
      <c r="AK45" s="123"/>
      <c r="AL45" s="123"/>
      <c r="AM45" s="123"/>
      <c r="AN45" s="123"/>
      <c r="AO45" s="126"/>
      <c r="AP45" s="12"/>
      <c r="AQ45" s="44"/>
    </row>
    <row r="46" spans="1:43" ht="16.5">
      <c r="A46" s="179"/>
      <c r="B46" s="171"/>
      <c r="C46" s="171"/>
      <c r="D46" s="129"/>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127">
        <v>37</v>
      </c>
      <c r="E47" s="130"/>
      <c r="F47" s="127">
        <v>13</v>
      </c>
      <c r="G47" s="127"/>
      <c r="H47" s="127"/>
      <c r="I47" s="127"/>
      <c r="J47" s="145">
        <f>+F47+G47</f>
        <v>13</v>
      </c>
      <c r="K47" s="148">
        <f>+AO47</f>
        <v>7</v>
      </c>
      <c r="L47" s="158">
        <f>+J47+K47</f>
        <v>20</v>
      </c>
      <c r="M47" s="161">
        <f>+(D47+E47)-(L47)+H47-I47</f>
        <v>17</v>
      </c>
      <c r="N47" s="2">
        <v>17</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v>7</v>
      </c>
      <c r="AC47" s="172"/>
      <c r="AD47" s="173">
        <f>+AB47+AC47</f>
        <v>7</v>
      </c>
      <c r="AE47" s="121"/>
      <c r="AF47" s="121"/>
      <c r="AG47" s="121"/>
      <c r="AH47" s="121"/>
      <c r="AI47" s="121"/>
      <c r="AJ47" s="121"/>
      <c r="AK47" s="121"/>
      <c r="AL47" s="121"/>
      <c r="AM47" s="121"/>
      <c r="AN47" s="121"/>
      <c r="AO47" s="124">
        <f>SUM(AD47:AN51)</f>
        <v>7</v>
      </c>
      <c r="AP47" s="12"/>
      <c r="AQ47" s="44"/>
    </row>
    <row r="48" spans="1:43" ht="14.45" customHeight="1">
      <c r="A48" s="178"/>
      <c r="B48" s="199"/>
      <c r="C48" s="200"/>
      <c r="D48" s="128"/>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22"/>
      <c r="AF48" s="122"/>
      <c r="AG48" s="122"/>
      <c r="AH48" s="122"/>
      <c r="AI48" s="122"/>
      <c r="AJ48" s="122"/>
      <c r="AK48" s="122"/>
      <c r="AL48" s="122"/>
      <c r="AM48" s="122"/>
      <c r="AN48" s="122"/>
      <c r="AO48" s="125"/>
      <c r="AP48" s="12"/>
      <c r="AQ48" s="44"/>
    </row>
    <row r="49" spans="1:43" ht="14.45" customHeight="1">
      <c r="A49" s="178"/>
      <c r="B49" s="199"/>
      <c r="C49" s="200"/>
      <c r="D49" s="128"/>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22"/>
      <c r="AF49" s="122"/>
      <c r="AG49" s="122"/>
      <c r="AH49" s="122"/>
      <c r="AI49" s="122"/>
      <c r="AJ49" s="122"/>
      <c r="AK49" s="122"/>
      <c r="AL49" s="122"/>
      <c r="AM49" s="122"/>
      <c r="AN49" s="122"/>
      <c r="AO49" s="125"/>
      <c r="AP49" s="12"/>
      <c r="AQ49" s="44"/>
    </row>
    <row r="50" spans="1:43" ht="14.45" customHeight="1">
      <c r="A50" s="178"/>
      <c r="B50" s="199"/>
      <c r="C50" s="200"/>
      <c r="D50" s="128"/>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22"/>
      <c r="AF50" s="122"/>
      <c r="AG50" s="122"/>
      <c r="AH50" s="122"/>
      <c r="AI50" s="122"/>
      <c r="AJ50" s="122"/>
      <c r="AK50" s="122"/>
      <c r="AL50" s="122"/>
      <c r="AM50" s="122"/>
      <c r="AN50" s="122"/>
      <c r="AO50" s="125"/>
      <c r="AP50" s="12"/>
      <c r="AQ50" s="44"/>
    </row>
    <row r="51" spans="1:43" ht="14.45" customHeight="1">
      <c r="A51" s="178"/>
      <c r="B51" s="199"/>
      <c r="C51" s="200"/>
      <c r="D51" s="128"/>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23"/>
      <c r="AF51" s="123"/>
      <c r="AG51" s="123"/>
      <c r="AH51" s="123"/>
      <c r="AI51" s="123"/>
      <c r="AJ51" s="123"/>
      <c r="AK51" s="123"/>
      <c r="AL51" s="123"/>
      <c r="AM51" s="123"/>
      <c r="AN51" s="123"/>
      <c r="AO51" s="126"/>
      <c r="AP51" s="12"/>
      <c r="AQ51" s="44"/>
    </row>
    <row r="52" spans="1:43" ht="16.5">
      <c r="A52" s="179"/>
      <c r="B52" s="201"/>
      <c r="C52" s="202"/>
      <c r="D52" s="129"/>
      <c r="E52" s="132"/>
      <c r="F52" s="129"/>
      <c r="G52" s="129"/>
      <c r="H52" s="129"/>
      <c r="I52" s="129"/>
      <c r="J52" s="147"/>
      <c r="K52" s="150"/>
      <c r="L52" s="160"/>
      <c r="M52" s="15" t="b">
        <f>M47=N52</f>
        <v>1</v>
      </c>
      <c r="N52" s="75">
        <f>SUM(N47:N51)</f>
        <v>17</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127"/>
      <c r="E53" s="130"/>
      <c r="F53" s="127">
        <v>0</v>
      </c>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21"/>
      <c r="AF53" s="121"/>
      <c r="AG53" s="121"/>
      <c r="AH53" s="121"/>
      <c r="AI53" s="121"/>
      <c r="AJ53" s="121"/>
      <c r="AK53" s="121"/>
      <c r="AL53" s="121"/>
      <c r="AM53" s="121"/>
      <c r="AN53" s="121"/>
      <c r="AO53" s="124">
        <f>SUM(AD53:AN57)</f>
        <v>0</v>
      </c>
      <c r="AP53" s="12"/>
      <c r="AQ53" s="44"/>
    </row>
    <row r="54" spans="1:43" ht="14.45" customHeight="1">
      <c r="A54" s="178"/>
      <c r="B54" s="199"/>
      <c r="C54" s="200"/>
      <c r="D54" s="128"/>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22"/>
      <c r="AF54" s="122"/>
      <c r="AG54" s="122"/>
      <c r="AH54" s="122"/>
      <c r="AI54" s="122"/>
      <c r="AJ54" s="122"/>
      <c r="AK54" s="122"/>
      <c r="AL54" s="122"/>
      <c r="AM54" s="122"/>
      <c r="AN54" s="122"/>
      <c r="AO54" s="125"/>
      <c r="AP54" s="12"/>
      <c r="AQ54" s="44"/>
    </row>
    <row r="55" spans="1:43" ht="14.45" customHeight="1">
      <c r="A55" s="178"/>
      <c r="B55" s="199"/>
      <c r="C55" s="200"/>
      <c r="D55" s="128"/>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22"/>
      <c r="AF55" s="122"/>
      <c r="AG55" s="122"/>
      <c r="AH55" s="122"/>
      <c r="AI55" s="122"/>
      <c r="AJ55" s="122"/>
      <c r="AK55" s="122"/>
      <c r="AL55" s="122"/>
      <c r="AM55" s="122"/>
      <c r="AN55" s="122"/>
      <c r="AO55" s="125"/>
      <c r="AP55" s="12"/>
      <c r="AQ55" s="44"/>
    </row>
    <row r="56" spans="1:43" ht="14.45" customHeight="1">
      <c r="A56" s="178"/>
      <c r="B56" s="199"/>
      <c r="C56" s="200"/>
      <c r="D56" s="128"/>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22"/>
      <c r="AF56" s="122"/>
      <c r="AG56" s="122"/>
      <c r="AH56" s="122"/>
      <c r="AI56" s="122"/>
      <c r="AJ56" s="122"/>
      <c r="AK56" s="122"/>
      <c r="AL56" s="122"/>
      <c r="AM56" s="122"/>
      <c r="AN56" s="122"/>
      <c r="AO56" s="125"/>
      <c r="AP56" s="12"/>
      <c r="AQ56" s="44"/>
    </row>
    <row r="57" spans="1:43" ht="14.45" customHeight="1">
      <c r="A57" s="178"/>
      <c r="B57" s="199"/>
      <c r="C57" s="200"/>
      <c r="D57" s="128"/>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23"/>
      <c r="AF57" s="123"/>
      <c r="AG57" s="123"/>
      <c r="AH57" s="123"/>
      <c r="AI57" s="123"/>
      <c r="AJ57" s="123"/>
      <c r="AK57" s="123"/>
      <c r="AL57" s="123"/>
      <c r="AM57" s="123"/>
      <c r="AN57" s="123"/>
      <c r="AO57" s="126"/>
      <c r="AP57" s="12"/>
      <c r="AQ57" s="44"/>
    </row>
    <row r="58" spans="1:43" ht="16.5">
      <c r="A58" s="179"/>
      <c r="B58" s="201"/>
      <c r="C58" s="202"/>
      <c r="D58" s="129"/>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127">
        <v>32</v>
      </c>
      <c r="E59" s="130"/>
      <c r="F59" s="127">
        <v>9</v>
      </c>
      <c r="G59" s="127"/>
      <c r="H59" s="127"/>
      <c r="I59" s="127"/>
      <c r="J59" s="145">
        <f>+F59+G59</f>
        <v>9</v>
      </c>
      <c r="K59" s="148">
        <f>+AO59</f>
        <v>0</v>
      </c>
      <c r="L59" s="158">
        <f>+J59+K59</f>
        <v>9</v>
      </c>
      <c r="M59" s="161">
        <f>+(D59+E59)-(L59)+H59-I59</f>
        <v>23</v>
      </c>
      <c r="N59" s="2">
        <v>3</v>
      </c>
      <c r="O59" s="88" t="s">
        <v>206</v>
      </c>
      <c r="P59" s="3" t="s">
        <v>207</v>
      </c>
      <c r="Q59" s="4">
        <v>46325</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21"/>
      <c r="AF59" s="121"/>
      <c r="AG59" s="121"/>
      <c r="AH59" s="121"/>
      <c r="AI59" s="121"/>
      <c r="AJ59" s="121"/>
      <c r="AK59" s="121"/>
      <c r="AL59" s="121"/>
      <c r="AM59" s="121"/>
      <c r="AN59" s="121"/>
      <c r="AO59" s="124">
        <f>SUM(AD59:AN63)</f>
        <v>0</v>
      </c>
      <c r="AP59" s="12"/>
      <c r="AQ59" s="44"/>
    </row>
    <row r="60" spans="1:43" ht="14.45" customHeight="1">
      <c r="A60" s="178"/>
      <c r="B60" s="199"/>
      <c r="C60" s="200"/>
      <c r="D60" s="128"/>
      <c r="E60" s="131"/>
      <c r="F60" s="128"/>
      <c r="G60" s="128"/>
      <c r="H60" s="128"/>
      <c r="I60" s="128"/>
      <c r="J60" s="146"/>
      <c r="K60" s="149"/>
      <c r="L60" s="159"/>
      <c r="M60" s="162"/>
      <c r="N60" s="2">
        <v>10</v>
      </c>
      <c r="O60" s="88" t="s">
        <v>208</v>
      </c>
      <c r="P60" s="3" t="s">
        <v>207</v>
      </c>
      <c r="Q60" s="4">
        <v>46388</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65"/>
      <c r="Z60" s="9"/>
      <c r="AA60" s="1"/>
      <c r="AB60" s="172"/>
      <c r="AC60" s="172"/>
      <c r="AD60" s="173"/>
      <c r="AE60" s="122"/>
      <c r="AF60" s="122"/>
      <c r="AG60" s="122"/>
      <c r="AH60" s="122"/>
      <c r="AI60" s="122"/>
      <c r="AJ60" s="122"/>
      <c r="AK60" s="122"/>
      <c r="AL60" s="122"/>
      <c r="AM60" s="122"/>
      <c r="AN60" s="122"/>
      <c r="AO60" s="125"/>
      <c r="AP60" s="12"/>
      <c r="AQ60" s="44"/>
    </row>
    <row r="61" spans="1:43" ht="14.45" customHeight="1">
      <c r="A61" s="178"/>
      <c r="B61" s="199"/>
      <c r="C61" s="200"/>
      <c r="D61" s="128"/>
      <c r="E61" s="131"/>
      <c r="F61" s="128"/>
      <c r="G61" s="128"/>
      <c r="H61" s="128"/>
      <c r="I61" s="128"/>
      <c r="J61" s="146"/>
      <c r="K61" s="149"/>
      <c r="L61" s="159"/>
      <c r="M61" s="162"/>
      <c r="N61" s="2">
        <v>10</v>
      </c>
      <c r="O61" s="89" t="s">
        <v>209</v>
      </c>
      <c r="P61" s="3" t="s">
        <v>207</v>
      </c>
      <c r="Q61" s="4">
        <v>46446</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5"/>
      <c r="Z61" s="9"/>
      <c r="AA61" s="1"/>
      <c r="AB61" s="172"/>
      <c r="AC61" s="172"/>
      <c r="AD61" s="173"/>
      <c r="AE61" s="122"/>
      <c r="AF61" s="122"/>
      <c r="AG61" s="122"/>
      <c r="AH61" s="122"/>
      <c r="AI61" s="122"/>
      <c r="AJ61" s="122"/>
      <c r="AK61" s="122"/>
      <c r="AL61" s="122"/>
      <c r="AM61" s="122"/>
      <c r="AN61" s="122"/>
      <c r="AO61" s="125"/>
      <c r="AP61" s="12"/>
      <c r="AQ61" s="44"/>
    </row>
    <row r="62" spans="1:43" ht="14.45" customHeight="1">
      <c r="A62" s="178"/>
      <c r="B62" s="199"/>
      <c r="C62" s="200"/>
      <c r="D62" s="128"/>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22"/>
      <c r="AF62" s="122"/>
      <c r="AG62" s="122"/>
      <c r="AH62" s="122"/>
      <c r="AI62" s="122"/>
      <c r="AJ62" s="122"/>
      <c r="AK62" s="122"/>
      <c r="AL62" s="122"/>
      <c r="AM62" s="122"/>
      <c r="AN62" s="122"/>
      <c r="AO62" s="125"/>
      <c r="AP62" s="12"/>
      <c r="AQ62" s="44"/>
    </row>
    <row r="63" spans="1:43" ht="14.45" customHeight="1">
      <c r="A63" s="178"/>
      <c r="B63" s="199"/>
      <c r="C63" s="200"/>
      <c r="D63" s="128"/>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23"/>
      <c r="AF63" s="123"/>
      <c r="AG63" s="123"/>
      <c r="AH63" s="123"/>
      <c r="AI63" s="123"/>
      <c r="AJ63" s="123"/>
      <c r="AK63" s="123"/>
      <c r="AL63" s="123"/>
      <c r="AM63" s="123"/>
      <c r="AN63" s="123"/>
      <c r="AO63" s="126"/>
      <c r="AP63" s="12"/>
      <c r="AQ63" s="44"/>
    </row>
    <row r="64" spans="1:43" ht="16.5">
      <c r="A64" s="179"/>
      <c r="B64" s="201"/>
      <c r="C64" s="202"/>
      <c r="D64" s="129"/>
      <c r="E64" s="132"/>
      <c r="F64" s="129"/>
      <c r="G64" s="129"/>
      <c r="H64" s="129"/>
      <c r="I64" s="129"/>
      <c r="J64" s="147"/>
      <c r="K64" s="150"/>
      <c r="L64" s="160"/>
      <c r="M64" s="15" t="b">
        <f>M59=N64</f>
        <v>1</v>
      </c>
      <c r="N64" s="75">
        <f>SUM(N59:N63)</f>
        <v>23</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127">
        <v>38</v>
      </c>
      <c r="E65" s="130"/>
      <c r="F65" s="127">
        <v>13</v>
      </c>
      <c r="G65" s="127"/>
      <c r="H65" s="127"/>
      <c r="I65" s="127">
        <v>10</v>
      </c>
      <c r="J65" s="145">
        <f>+F65+G65</f>
        <v>13</v>
      </c>
      <c r="K65" s="148">
        <f>+AO65</f>
        <v>0</v>
      </c>
      <c r="L65" s="158">
        <f>+J65+K65</f>
        <v>13</v>
      </c>
      <c r="M65" s="161">
        <f>+(D65+E65)-(L65)+H65-I65</f>
        <v>15</v>
      </c>
      <c r="N65" s="2">
        <v>10</v>
      </c>
      <c r="O65" s="88" t="s">
        <v>210</v>
      </c>
      <c r="P65" s="3" t="s">
        <v>211</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21"/>
      <c r="AF65" s="121"/>
      <c r="AG65" s="121"/>
      <c r="AH65" s="121"/>
      <c r="AI65" s="121"/>
      <c r="AJ65" s="121"/>
      <c r="AK65" s="121"/>
      <c r="AL65" s="121"/>
      <c r="AM65" s="121"/>
      <c r="AN65" s="121"/>
      <c r="AO65" s="124">
        <f>SUM(AD65:AN69)</f>
        <v>0</v>
      </c>
      <c r="AP65" s="12"/>
      <c r="AQ65" s="44"/>
    </row>
    <row r="66" spans="1:43" ht="14.45" customHeight="1">
      <c r="A66" s="178"/>
      <c r="B66" s="199"/>
      <c r="C66" s="200"/>
      <c r="D66" s="128"/>
      <c r="E66" s="131"/>
      <c r="F66" s="128"/>
      <c r="G66" s="128"/>
      <c r="H66" s="128"/>
      <c r="I66" s="128"/>
      <c r="J66" s="146"/>
      <c r="K66" s="149"/>
      <c r="L66" s="159"/>
      <c r="M66" s="162"/>
      <c r="N66" s="2">
        <v>5</v>
      </c>
      <c r="O66" s="88" t="s">
        <v>212</v>
      </c>
      <c r="P66" s="3" t="s">
        <v>211</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22"/>
      <c r="AF66" s="122"/>
      <c r="AG66" s="122"/>
      <c r="AH66" s="122"/>
      <c r="AI66" s="122"/>
      <c r="AJ66" s="122"/>
      <c r="AK66" s="122"/>
      <c r="AL66" s="122"/>
      <c r="AM66" s="122"/>
      <c r="AN66" s="122"/>
      <c r="AO66" s="125"/>
      <c r="AP66" s="12"/>
      <c r="AQ66" s="44"/>
    </row>
    <row r="67" spans="1:43" ht="14.45" customHeight="1">
      <c r="A67" s="178"/>
      <c r="B67" s="199"/>
      <c r="C67" s="200"/>
      <c r="D67" s="128"/>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22"/>
      <c r="AF67" s="122"/>
      <c r="AG67" s="122"/>
      <c r="AH67" s="122"/>
      <c r="AI67" s="122"/>
      <c r="AJ67" s="122"/>
      <c r="AK67" s="122"/>
      <c r="AL67" s="122"/>
      <c r="AM67" s="122"/>
      <c r="AN67" s="122"/>
      <c r="AO67" s="125"/>
      <c r="AP67" s="12"/>
      <c r="AQ67" s="44"/>
    </row>
    <row r="68" spans="1:43" ht="14.45" customHeight="1">
      <c r="A68" s="178"/>
      <c r="B68" s="199"/>
      <c r="C68" s="200"/>
      <c r="D68" s="128"/>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22"/>
      <c r="AF68" s="122"/>
      <c r="AG68" s="122"/>
      <c r="AH68" s="122"/>
      <c r="AI68" s="122"/>
      <c r="AJ68" s="122"/>
      <c r="AK68" s="122"/>
      <c r="AL68" s="122"/>
      <c r="AM68" s="122"/>
      <c r="AN68" s="122"/>
      <c r="AO68" s="125"/>
      <c r="AP68" s="12"/>
      <c r="AQ68" s="44"/>
    </row>
    <row r="69" spans="1:43" ht="14.45" customHeight="1">
      <c r="A69" s="178"/>
      <c r="B69" s="199"/>
      <c r="C69" s="200"/>
      <c r="D69" s="128"/>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23"/>
      <c r="AF69" s="123"/>
      <c r="AG69" s="123"/>
      <c r="AH69" s="123"/>
      <c r="AI69" s="123"/>
      <c r="AJ69" s="123"/>
      <c r="AK69" s="123"/>
      <c r="AL69" s="123"/>
      <c r="AM69" s="123"/>
      <c r="AN69" s="123"/>
      <c r="AO69" s="126"/>
      <c r="AP69" s="12"/>
      <c r="AQ69" s="44"/>
    </row>
    <row r="70" spans="1:43" ht="16.5">
      <c r="A70" s="179"/>
      <c r="B70" s="201"/>
      <c r="C70" s="202"/>
      <c r="D70" s="129"/>
      <c r="E70" s="132"/>
      <c r="F70" s="129"/>
      <c r="G70" s="129"/>
      <c r="H70" s="129"/>
      <c r="I70" s="129"/>
      <c r="J70" s="147"/>
      <c r="K70" s="150"/>
      <c r="L70" s="160"/>
      <c r="M70" s="15" t="b">
        <f>M65=N70</f>
        <v>1</v>
      </c>
      <c r="N70" s="75">
        <f>SUM(N65:N69)</f>
        <v>15</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127">
        <v>0</v>
      </c>
      <c r="E71" s="130"/>
      <c r="F71" s="127">
        <v>0</v>
      </c>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21"/>
      <c r="AF71" s="121"/>
      <c r="AG71" s="121"/>
      <c r="AH71" s="121"/>
      <c r="AI71" s="121"/>
      <c r="AJ71" s="121"/>
      <c r="AK71" s="121"/>
      <c r="AL71" s="121"/>
      <c r="AM71" s="121"/>
      <c r="AN71" s="121"/>
      <c r="AO71" s="124">
        <f>SUM(AD71:AN75)</f>
        <v>0</v>
      </c>
      <c r="AP71" s="12"/>
      <c r="AQ71" s="44"/>
    </row>
    <row r="72" spans="1:43" ht="14.45" customHeight="1">
      <c r="A72" s="178"/>
      <c r="B72" s="171"/>
      <c r="C72" s="171"/>
      <c r="D72" s="128"/>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22"/>
      <c r="AF72" s="122"/>
      <c r="AG72" s="122"/>
      <c r="AH72" s="122"/>
      <c r="AI72" s="122"/>
      <c r="AJ72" s="122"/>
      <c r="AK72" s="122"/>
      <c r="AL72" s="122"/>
      <c r="AM72" s="122"/>
      <c r="AN72" s="122"/>
      <c r="AO72" s="125"/>
      <c r="AP72" s="12"/>
      <c r="AQ72" s="44"/>
    </row>
    <row r="73" spans="1:43" ht="14.45" customHeight="1">
      <c r="A73" s="178"/>
      <c r="B73" s="171"/>
      <c r="C73" s="171"/>
      <c r="D73" s="128"/>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22"/>
      <c r="AF73" s="122"/>
      <c r="AG73" s="122"/>
      <c r="AH73" s="122"/>
      <c r="AI73" s="122"/>
      <c r="AJ73" s="122"/>
      <c r="AK73" s="122"/>
      <c r="AL73" s="122"/>
      <c r="AM73" s="122"/>
      <c r="AN73" s="122"/>
      <c r="AO73" s="125"/>
      <c r="AP73" s="12"/>
      <c r="AQ73" s="44"/>
    </row>
    <row r="74" spans="1:43" ht="14.45" customHeight="1">
      <c r="A74" s="178"/>
      <c r="B74" s="171"/>
      <c r="C74" s="171"/>
      <c r="D74" s="128"/>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22"/>
      <c r="AF74" s="122"/>
      <c r="AG74" s="122"/>
      <c r="AH74" s="122"/>
      <c r="AI74" s="122"/>
      <c r="AJ74" s="122"/>
      <c r="AK74" s="122"/>
      <c r="AL74" s="122"/>
      <c r="AM74" s="122"/>
      <c r="AN74" s="122"/>
      <c r="AO74" s="125"/>
      <c r="AP74" s="12"/>
      <c r="AQ74" s="44"/>
    </row>
    <row r="75" spans="1:43" ht="14.45" customHeight="1">
      <c r="A75" s="178"/>
      <c r="B75" s="171"/>
      <c r="C75" s="171"/>
      <c r="D75" s="128"/>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23"/>
      <c r="AF75" s="123"/>
      <c r="AG75" s="123"/>
      <c r="AH75" s="123"/>
      <c r="AI75" s="123"/>
      <c r="AJ75" s="123"/>
      <c r="AK75" s="123"/>
      <c r="AL75" s="123"/>
      <c r="AM75" s="123"/>
      <c r="AN75" s="123"/>
      <c r="AO75" s="126"/>
      <c r="AP75" s="12"/>
      <c r="AQ75" s="44"/>
    </row>
    <row r="76" spans="1:43" ht="16.5">
      <c r="A76" s="179"/>
      <c r="B76" s="171"/>
      <c r="C76" s="171"/>
      <c r="D76" s="129"/>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127">
        <v>50</v>
      </c>
      <c r="E77" s="130"/>
      <c r="F77" s="127">
        <v>16</v>
      </c>
      <c r="G77" s="127"/>
      <c r="H77" s="127"/>
      <c r="I77" s="127">
        <v>10</v>
      </c>
      <c r="J77" s="145">
        <f>+F77+G77</f>
        <v>16</v>
      </c>
      <c r="K77" s="148">
        <f>+AO77</f>
        <v>0</v>
      </c>
      <c r="L77" s="158">
        <f>+J77+K77</f>
        <v>16</v>
      </c>
      <c r="M77" s="161">
        <f>+(D77+E77)-(L77)+H77-I77</f>
        <v>24</v>
      </c>
      <c r="N77" s="2">
        <v>24</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21"/>
      <c r="AF77" s="121"/>
      <c r="AG77" s="121"/>
      <c r="AH77" s="121"/>
      <c r="AI77" s="121"/>
      <c r="AJ77" s="121"/>
      <c r="AK77" s="121"/>
      <c r="AL77" s="121"/>
      <c r="AM77" s="121"/>
      <c r="AN77" s="121"/>
      <c r="AO77" s="124">
        <f>SUM(AD77:AN81)</f>
        <v>0</v>
      </c>
      <c r="AP77" s="12"/>
      <c r="AQ77" s="44"/>
    </row>
    <row r="78" spans="1:43" ht="14.45" customHeight="1">
      <c r="A78" s="178"/>
      <c r="B78" s="171"/>
      <c r="C78" s="171"/>
      <c r="D78" s="128"/>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22"/>
      <c r="AF78" s="122"/>
      <c r="AG78" s="122"/>
      <c r="AH78" s="122"/>
      <c r="AI78" s="122"/>
      <c r="AJ78" s="122"/>
      <c r="AK78" s="122"/>
      <c r="AL78" s="122"/>
      <c r="AM78" s="122"/>
      <c r="AN78" s="122"/>
      <c r="AO78" s="125"/>
      <c r="AP78" s="12"/>
      <c r="AQ78" s="44"/>
    </row>
    <row r="79" spans="1:43" ht="14.45" customHeight="1">
      <c r="A79" s="178"/>
      <c r="B79" s="171"/>
      <c r="C79" s="171"/>
      <c r="D79" s="128"/>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22"/>
      <c r="AF79" s="122"/>
      <c r="AG79" s="122"/>
      <c r="AH79" s="122"/>
      <c r="AI79" s="122"/>
      <c r="AJ79" s="122"/>
      <c r="AK79" s="122"/>
      <c r="AL79" s="122"/>
      <c r="AM79" s="122"/>
      <c r="AN79" s="122"/>
      <c r="AO79" s="125"/>
      <c r="AP79" s="12"/>
      <c r="AQ79" s="44"/>
    </row>
    <row r="80" spans="1:43" ht="14.45" customHeight="1">
      <c r="A80" s="178"/>
      <c r="B80" s="171"/>
      <c r="C80" s="171"/>
      <c r="D80" s="128"/>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22"/>
      <c r="AF80" s="122"/>
      <c r="AG80" s="122"/>
      <c r="AH80" s="122"/>
      <c r="AI80" s="122"/>
      <c r="AJ80" s="122"/>
      <c r="AK80" s="122"/>
      <c r="AL80" s="122"/>
      <c r="AM80" s="122"/>
      <c r="AN80" s="122"/>
      <c r="AO80" s="125"/>
      <c r="AP80" s="12"/>
      <c r="AQ80" s="44"/>
    </row>
    <row r="81" spans="1:43" ht="14.45" customHeight="1">
      <c r="A81" s="178"/>
      <c r="B81" s="171"/>
      <c r="C81" s="171"/>
      <c r="D81" s="128"/>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23"/>
      <c r="AF81" s="123"/>
      <c r="AG81" s="123"/>
      <c r="AH81" s="123"/>
      <c r="AI81" s="123"/>
      <c r="AJ81" s="123"/>
      <c r="AK81" s="123"/>
      <c r="AL81" s="123"/>
      <c r="AM81" s="123"/>
      <c r="AN81" s="123"/>
      <c r="AO81" s="126"/>
      <c r="AP81" s="12"/>
      <c r="AQ81" s="44"/>
    </row>
    <row r="82" spans="1:43" ht="16.5">
      <c r="A82" s="179"/>
      <c r="B82" s="171"/>
      <c r="C82" s="171"/>
      <c r="D82" s="129"/>
      <c r="E82" s="132"/>
      <c r="F82" s="129"/>
      <c r="G82" s="129"/>
      <c r="H82" s="129"/>
      <c r="I82" s="129"/>
      <c r="J82" s="147"/>
      <c r="K82" s="150"/>
      <c r="L82" s="160"/>
      <c r="M82" s="15" t="b">
        <f>M77=N82</f>
        <v>1</v>
      </c>
      <c r="N82" s="75">
        <f>SUM(N77:N81)</f>
        <v>24</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127"/>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21"/>
      <c r="AF83" s="121"/>
      <c r="AG83" s="121"/>
      <c r="AH83" s="121"/>
      <c r="AI83" s="121"/>
      <c r="AJ83" s="121"/>
      <c r="AK83" s="121"/>
      <c r="AL83" s="121"/>
      <c r="AM83" s="121"/>
      <c r="AN83" s="121"/>
      <c r="AO83" s="124">
        <f>SUM(AD83:AN87)</f>
        <v>0</v>
      </c>
      <c r="AP83" s="12"/>
      <c r="AQ83" s="44"/>
    </row>
    <row r="84" spans="1:43" ht="14.45" customHeight="1">
      <c r="A84" s="178"/>
      <c r="B84" s="171"/>
      <c r="C84" s="171"/>
      <c r="D84" s="128"/>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22"/>
      <c r="AF84" s="122"/>
      <c r="AG84" s="122"/>
      <c r="AH84" s="122"/>
      <c r="AI84" s="122"/>
      <c r="AJ84" s="122"/>
      <c r="AK84" s="122"/>
      <c r="AL84" s="122"/>
      <c r="AM84" s="122"/>
      <c r="AN84" s="122"/>
      <c r="AO84" s="125"/>
      <c r="AP84" s="12"/>
      <c r="AQ84" s="44"/>
    </row>
    <row r="85" spans="1:43" ht="14.45" customHeight="1">
      <c r="A85" s="178"/>
      <c r="B85" s="171"/>
      <c r="C85" s="171"/>
      <c r="D85" s="128"/>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22"/>
      <c r="AF85" s="122"/>
      <c r="AG85" s="122"/>
      <c r="AH85" s="122"/>
      <c r="AI85" s="122"/>
      <c r="AJ85" s="122"/>
      <c r="AK85" s="122"/>
      <c r="AL85" s="122"/>
      <c r="AM85" s="122"/>
      <c r="AN85" s="122"/>
      <c r="AO85" s="125"/>
      <c r="AP85" s="12"/>
      <c r="AQ85" s="44"/>
    </row>
    <row r="86" spans="1:43" ht="14.45" customHeight="1">
      <c r="A86" s="178"/>
      <c r="B86" s="171"/>
      <c r="C86" s="171"/>
      <c r="D86" s="128"/>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22"/>
      <c r="AF86" s="122"/>
      <c r="AG86" s="122"/>
      <c r="AH86" s="122"/>
      <c r="AI86" s="122"/>
      <c r="AJ86" s="122"/>
      <c r="AK86" s="122"/>
      <c r="AL86" s="122"/>
      <c r="AM86" s="122"/>
      <c r="AN86" s="122"/>
      <c r="AO86" s="125"/>
      <c r="AP86" s="12"/>
      <c r="AQ86" s="44"/>
    </row>
    <row r="87" spans="1:43" ht="14.45" customHeight="1">
      <c r="A87" s="178"/>
      <c r="B87" s="171"/>
      <c r="C87" s="171"/>
      <c r="D87" s="128"/>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23"/>
      <c r="AF87" s="123"/>
      <c r="AG87" s="123"/>
      <c r="AH87" s="123"/>
      <c r="AI87" s="123"/>
      <c r="AJ87" s="123"/>
      <c r="AK87" s="123"/>
      <c r="AL87" s="123"/>
      <c r="AM87" s="123"/>
      <c r="AN87" s="123"/>
      <c r="AO87" s="126"/>
      <c r="AP87" s="12"/>
      <c r="AQ87" s="44"/>
    </row>
    <row r="88" spans="1:43" ht="16.5">
      <c r="A88" s="179"/>
      <c r="B88" s="171"/>
      <c r="C88" s="171"/>
      <c r="D88" s="129"/>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127">
        <v>0</v>
      </c>
      <c r="E89" s="130"/>
      <c r="F89" s="127">
        <v>0</v>
      </c>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21"/>
      <c r="AF89" s="121"/>
      <c r="AG89" s="121"/>
      <c r="AH89" s="121"/>
      <c r="AI89" s="121"/>
      <c r="AJ89" s="121"/>
      <c r="AK89" s="121"/>
      <c r="AL89" s="121"/>
      <c r="AM89" s="121"/>
      <c r="AN89" s="121"/>
      <c r="AO89" s="124">
        <f>SUM(AD89:AN93)</f>
        <v>0</v>
      </c>
      <c r="AP89" s="12"/>
      <c r="AQ89" s="44"/>
    </row>
    <row r="90" spans="1:43" ht="14.45" customHeight="1">
      <c r="A90" s="178"/>
      <c r="B90" s="171"/>
      <c r="C90" s="171"/>
      <c r="D90" s="128"/>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22"/>
      <c r="AF90" s="122"/>
      <c r="AG90" s="122"/>
      <c r="AH90" s="122"/>
      <c r="AI90" s="122"/>
      <c r="AJ90" s="122"/>
      <c r="AK90" s="122"/>
      <c r="AL90" s="122"/>
      <c r="AM90" s="122"/>
      <c r="AN90" s="122"/>
      <c r="AO90" s="125"/>
      <c r="AP90" s="12"/>
      <c r="AQ90" s="44"/>
    </row>
    <row r="91" spans="1:43" ht="14.45" customHeight="1">
      <c r="A91" s="178"/>
      <c r="B91" s="171"/>
      <c r="C91" s="171"/>
      <c r="D91" s="128"/>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22"/>
      <c r="AF91" s="122"/>
      <c r="AG91" s="122"/>
      <c r="AH91" s="122"/>
      <c r="AI91" s="122"/>
      <c r="AJ91" s="122"/>
      <c r="AK91" s="122"/>
      <c r="AL91" s="122"/>
      <c r="AM91" s="122"/>
      <c r="AN91" s="122"/>
      <c r="AO91" s="125"/>
      <c r="AP91" s="12"/>
      <c r="AQ91" s="44"/>
    </row>
    <row r="92" spans="1:43" ht="14.45" customHeight="1">
      <c r="A92" s="178"/>
      <c r="B92" s="171"/>
      <c r="C92" s="171"/>
      <c r="D92" s="128"/>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22"/>
      <c r="AF92" s="122"/>
      <c r="AG92" s="122"/>
      <c r="AH92" s="122"/>
      <c r="AI92" s="122"/>
      <c r="AJ92" s="122"/>
      <c r="AK92" s="122"/>
      <c r="AL92" s="122"/>
      <c r="AM92" s="122"/>
      <c r="AN92" s="122"/>
      <c r="AO92" s="125"/>
      <c r="AP92" s="12"/>
      <c r="AQ92" s="44"/>
    </row>
    <row r="93" spans="1:43" ht="14.45" customHeight="1">
      <c r="A93" s="178"/>
      <c r="B93" s="171"/>
      <c r="C93" s="171"/>
      <c r="D93" s="128"/>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23"/>
      <c r="AF93" s="123"/>
      <c r="AG93" s="123"/>
      <c r="AH93" s="123"/>
      <c r="AI93" s="123"/>
      <c r="AJ93" s="123"/>
      <c r="AK93" s="123"/>
      <c r="AL93" s="123"/>
      <c r="AM93" s="123"/>
      <c r="AN93" s="123"/>
      <c r="AO93" s="126"/>
      <c r="AP93" s="12"/>
      <c r="AQ93" s="44"/>
    </row>
    <row r="94" spans="1:43" ht="16.5">
      <c r="A94" s="179"/>
      <c r="B94" s="171"/>
      <c r="C94" s="171"/>
      <c r="D94" s="129"/>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127">
        <v>0</v>
      </c>
      <c r="E95" s="130"/>
      <c r="F95" s="127">
        <v>0</v>
      </c>
      <c r="G95" s="127"/>
      <c r="H95" s="127"/>
      <c r="I95" s="127"/>
      <c r="J95" s="145">
        <f>+F95+G95</f>
        <v>0</v>
      </c>
      <c r="K95" s="148">
        <f>+AO95</f>
        <v>0</v>
      </c>
      <c r="L95" s="158">
        <f>+J95+K95</f>
        <v>0</v>
      </c>
      <c r="M95" s="161">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21"/>
      <c r="AF95" s="121"/>
      <c r="AG95" s="121"/>
      <c r="AH95" s="121"/>
      <c r="AI95" s="121"/>
      <c r="AJ95" s="121"/>
      <c r="AK95" s="121"/>
      <c r="AL95" s="121"/>
      <c r="AM95" s="121"/>
      <c r="AN95" s="121"/>
      <c r="AO95" s="124">
        <f>SUM(AD95:AN99)</f>
        <v>0</v>
      </c>
      <c r="AP95" s="12"/>
      <c r="AQ95" s="44"/>
    </row>
    <row r="96" spans="1:43" ht="14.45" customHeight="1">
      <c r="A96" s="178"/>
      <c r="B96" s="199"/>
      <c r="C96" s="200"/>
      <c r="D96" s="128"/>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22"/>
      <c r="AF96" s="122"/>
      <c r="AG96" s="122"/>
      <c r="AH96" s="122"/>
      <c r="AI96" s="122"/>
      <c r="AJ96" s="122"/>
      <c r="AK96" s="122"/>
      <c r="AL96" s="122"/>
      <c r="AM96" s="122"/>
      <c r="AN96" s="122"/>
      <c r="AO96" s="125"/>
      <c r="AP96" s="12"/>
      <c r="AQ96" s="44"/>
    </row>
    <row r="97" spans="1:43" ht="14.45" customHeight="1">
      <c r="A97" s="178"/>
      <c r="B97" s="199"/>
      <c r="C97" s="200"/>
      <c r="D97" s="128"/>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22"/>
      <c r="AF97" s="122"/>
      <c r="AG97" s="122"/>
      <c r="AH97" s="122"/>
      <c r="AI97" s="122"/>
      <c r="AJ97" s="122"/>
      <c r="AK97" s="122"/>
      <c r="AL97" s="122"/>
      <c r="AM97" s="122"/>
      <c r="AN97" s="122"/>
      <c r="AO97" s="125"/>
      <c r="AP97" s="12"/>
      <c r="AQ97" s="44"/>
    </row>
    <row r="98" spans="1:43" ht="14.45" customHeight="1">
      <c r="A98" s="178"/>
      <c r="B98" s="199"/>
      <c r="C98" s="200"/>
      <c r="D98" s="128"/>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22"/>
      <c r="AF98" s="122"/>
      <c r="AG98" s="122"/>
      <c r="AH98" s="122"/>
      <c r="AI98" s="122"/>
      <c r="AJ98" s="122"/>
      <c r="AK98" s="122"/>
      <c r="AL98" s="122"/>
      <c r="AM98" s="122"/>
      <c r="AN98" s="122"/>
      <c r="AO98" s="125"/>
      <c r="AP98" s="12"/>
      <c r="AQ98" s="44"/>
    </row>
    <row r="99" spans="1:43" ht="14.45" customHeight="1">
      <c r="A99" s="178"/>
      <c r="B99" s="199"/>
      <c r="C99" s="200"/>
      <c r="D99" s="128"/>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23"/>
      <c r="AF99" s="123"/>
      <c r="AG99" s="123"/>
      <c r="AH99" s="123"/>
      <c r="AI99" s="123"/>
      <c r="AJ99" s="123"/>
      <c r="AK99" s="123"/>
      <c r="AL99" s="123"/>
      <c r="AM99" s="123"/>
      <c r="AN99" s="123"/>
      <c r="AO99" s="126"/>
      <c r="AP99" s="12"/>
      <c r="AQ99" s="44"/>
    </row>
    <row r="100" spans="1:43" ht="16.5">
      <c r="A100" s="179"/>
      <c r="B100" s="201"/>
      <c r="C100" s="202"/>
      <c r="D100" s="129"/>
      <c r="E100" s="132"/>
      <c r="F100" s="129"/>
      <c r="G100" s="129"/>
      <c r="H100" s="129"/>
      <c r="I100" s="129"/>
      <c r="J100" s="147"/>
      <c r="K100" s="150"/>
      <c r="L100" s="160"/>
      <c r="M100" s="15" t="b">
        <f>M95=N100</f>
        <v>1</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127">
        <v>0</v>
      </c>
      <c r="E101" s="130"/>
      <c r="F101" s="127">
        <v>0</v>
      </c>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21"/>
      <c r="AF101" s="121"/>
      <c r="AG101" s="121"/>
      <c r="AH101" s="121"/>
      <c r="AI101" s="121"/>
      <c r="AJ101" s="121"/>
      <c r="AK101" s="121"/>
      <c r="AL101" s="121"/>
      <c r="AM101" s="121"/>
      <c r="AN101" s="121"/>
      <c r="AO101" s="124">
        <f>SUM(AD101:AN105)</f>
        <v>0</v>
      </c>
      <c r="AP101" s="12"/>
      <c r="AQ101" s="44"/>
    </row>
    <row r="102" spans="1:43" ht="14.45" customHeight="1">
      <c r="A102" s="178"/>
      <c r="B102" s="171"/>
      <c r="C102" s="171"/>
      <c r="D102" s="128"/>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22"/>
      <c r="AF102" s="122"/>
      <c r="AG102" s="122"/>
      <c r="AH102" s="122"/>
      <c r="AI102" s="122"/>
      <c r="AJ102" s="122"/>
      <c r="AK102" s="122"/>
      <c r="AL102" s="122"/>
      <c r="AM102" s="122"/>
      <c r="AN102" s="122"/>
      <c r="AO102" s="125"/>
      <c r="AP102" s="12"/>
      <c r="AQ102" s="44"/>
    </row>
    <row r="103" spans="1:43" ht="14.45" customHeight="1">
      <c r="A103" s="178"/>
      <c r="B103" s="171"/>
      <c r="C103" s="171"/>
      <c r="D103" s="128"/>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22"/>
      <c r="AF103" s="122"/>
      <c r="AG103" s="122"/>
      <c r="AH103" s="122"/>
      <c r="AI103" s="122"/>
      <c r="AJ103" s="122"/>
      <c r="AK103" s="122"/>
      <c r="AL103" s="122"/>
      <c r="AM103" s="122"/>
      <c r="AN103" s="122"/>
      <c r="AO103" s="125"/>
      <c r="AP103" s="12"/>
      <c r="AQ103" s="44"/>
    </row>
    <row r="104" spans="1:43" ht="14.45" customHeight="1">
      <c r="A104" s="178"/>
      <c r="B104" s="171"/>
      <c r="C104" s="171"/>
      <c r="D104" s="128"/>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22"/>
      <c r="AF104" s="122"/>
      <c r="AG104" s="122"/>
      <c r="AH104" s="122"/>
      <c r="AI104" s="122"/>
      <c r="AJ104" s="122"/>
      <c r="AK104" s="122"/>
      <c r="AL104" s="122"/>
      <c r="AM104" s="122"/>
      <c r="AN104" s="122"/>
      <c r="AO104" s="125"/>
      <c r="AP104" s="12"/>
      <c r="AQ104" s="44"/>
    </row>
    <row r="105" spans="1:43" ht="14.45" customHeight="1">
      <c r="A105" s="178"/>
      <c r="B105" s="171"/>
      <c r="C105" s="171"/>
      <c r="D105" s="128"/>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23"/>
      <c r="AF105" s="123"/>
      <c r="AG105" s="123"/>
      <c r="AH105" s="123"/>
      <c r="AI105" s="123"/>
      <c r="AJ105" s="123"/>
      <c r="AK105" s="123"/>
      <c r="AL105" s="123"/>
      <c r="AM105" s="123"/>
      <c r="AN105" s="123"/>
      <c r="AO105" s="126"/>
      <c r="AP105" s="12"/>
      <c r="AQ105" s="44"/>
    </row>
    <row r="106" spans="1:43" ht="16.5">
      <c r="A106" s="179"/>
      <c r="B106" s="171"/>
      <c r="C106" s="171"/>
      <c r="D106" s="129"/>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127">
        <v>0</v>
      </c>
      <c r="E107" s="130"/>
      <c r="F107" s="127">
        <v>0</v>
      </c>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21"/>
      <c r="AF107" s="121"/>
      <c r="AG107" s="121"/>
      <c r="AH107" s="121"/>
      <c r="AI107" s="121"/>
      <c r="AJ107" s="121"/>
      <c r="AK107" s="121"/>
      <c r="AL107" s="121"/>
      <c r="AM107" s="121"/>
      <c r="AN107" s="121"/>
      <c r="AO107" s="124">
        <f>SUM(AD107:AN111)</f>
        <v>0</v>
      </c>
      <c r="AP107" s="12"/>
      <c r="AQ107" s="44"/>
    </row>
    <row r="108" spans="1:43" ht="14.45" customHeight="1">
      <c r="A108" s="178"/>
      <c r="B108" s="171"/>
      <c r="C108" s="171"/>
      <c r="D108" s="128"/>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22"/>
      <c r="AF108" s="122"/>
      <c r="AG108" s="122"/>
      <c r="AH108" s="122"/>
      <c r="AI108" s="122"/>
      <c r="AJ108" s="122"/>
      <c r="AK108" s="122"/>
      <c r="AL108" s="122"/>
      <c r="AM108" s="122"/>
      <c r="AN108" s="122"/>
      <c r="AO108" s="125"/>
      <c r="AP108" s="12"/>
      <c r="AQ108" s="44"/>
    </row>
    <row r="109" spans="1:43" ht="14.45" customHeight="1">
      <c r="A109" s="178"/>
      <c r="B109" s="171"/>
      <c r="C109" s="171"/>
      <c r="D109" s="128"/>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22"/>
      <c r="AF109" s="122"/>
      <c r="AG109" s="122"/>
      <c r="AH109" s="122"/>
      <c r="AI109" s="122"/>
      <c r="AJ109" s="122"/>
      <c r="AK109" s="122"/>
      <c r="AL109" s="122"/>
      <c r="AM109" s="122"/>
      <c r="AN109" s="122"/>
      <c r="AO109" s="125"/>
      <c r="AP109" s="12"/>
      <c r="AQ109" s="44"/>
    </row>
    <row r="110" spans="1:43" ht="14.45" customHeight="1">
      <c r="A110" s="178"/>
      <c r="B110" s="171"/>
      <c r="C110" s="171"/>
      <c r="D110" s="128"/>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22"/>
      <c r="AF110" s="122"/>
      <c r="AG110" s="122"/>
      <c r="AH110" s="122"/>
      <c r="AI110" s="122"/>
      <c r="AJ110" s="122"/>
      <c r="AK110" s="122"/>
      <c r="AL110" s="122"/>
      <c r="AM110" s="122"/>
      <c r="AN110" s="122"/>
      <c r="AO110" s="125"/>
      <c r="AP110" s="12"/>
      <c r="AQ110" s="44"/>
    </row>
    <row r="111" spans="1:43" ht="14.45" customHeight="1">
      <c r="A111" s="178"/>
      <c r="B111" s="171"/>
      <c r="C111" s="171"/>
      <c r="D111" s="128"/>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23"/>
      <c r="AF111" s="123"/>
      <c r="AG111" s="123"/>
      <c r="AH111" s="123"/>
      <c r="AI111" s="123"/>
      <c r="AJ111" s="123"/>
      <c r="AK111" s="123"/>
      <c r="AL111" s="123"/>
      <c r="AM111" s="123"/>
      <c r="AN111" s="123"/>
      <c r="AO111" s="126"/>
      <c r="AP111" s="12"/>
      <c r="AQ111" s="44"/>
    </row>
    <row r="112" spans="1:43" ht="16.5">
      <c r="A112" s="179"/>
      <c r="B112" s="171"/>
      <c r="C112" s="171"/>
      <c r="D112" s="129"/>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127">
        <v>270</v>
      </c>
      <c r="E113" s="130"/>
      <c r="F113" s="127">
        <v>37</v>
      </c>
      <c r="G113" s="127"/>
      <c r="H113" s="127"/>
      <c r="I113" s="127"/>
      <c r="J113" s="145">
        <f>+F113+G113</f>
        <v>37</v>
      </c>
      <c r="K113" s="148">
        <f>+AO113</f>
        <v>43</v>
      </c>
      <c r="L113" s="158">
        <f>+J113+K113</f>
        <v>80</v>
      </c>
      <c r="M113" s="161">
        <f>+(D113+E113)-(L113)+H113-I113</f>
        <v>190</v>
      </c>
      <c r="N113" s="2">
        <v>190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43</v>
      </c>
      <c r="AC113" s="172"/>
      <c r="AD113" s="173">
        <f>+AB113+AC113</f>
        <v>43</v>
      </c>
      <c r="AE113" s="121"/>
      <c r="AF113" s="121"/>
      <c r="AG113" s="121"/>
      <c r="AH113" s="121"/>
      <c r="AI113" s="121"/>
      <c r="AJ113" s="121"/>
      <c r="AK113" s="121"/>
      <c r="AL113" s="121"/>
      <c r="AM113" s="121"/>
      <c r="AN113" s="121"/>
      <c r="AO113" s="124">
        <f>SUM(AD113:AN117)</f>
        <v>43</v>
      </c>
      <c r="AP113" s="12"/>
      <c r="AQ113" s="44"/>
    </row>
    <row r="114" spans="1:43" ht="14.45" customHeight="1">
      <c r="A114" s="178"/>
      <c r="B114" s="199"/>
      <c r="C114" s="200"/>
      <c r="D114" s="128"/>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22"/>
      <c r="AF114" s="122"/>
      <c r="AG114" s="122"/>
      <c r="AH114" s="122"/>
      <c r="AI114" s="122"/>
      <c r="AJ114" s="122"/>
      <c r="AK114" s="122"/>
      <c r="AL114" s="122"/>
      <c r="AM114" s="122"/>
      <c r="AN114" s="122"/>
      <c r="AO114" s="125"/>
      <c r="AP114" s="12"/>
      <c r="AQ114" s="44"/>
    </row>
    <row r="115" spans="1:43" ht="14.45" customHeight="1">
      <c r="A115" s="178"/>
      <c r="B115" s="199"/>
      <c r="C115" s="200"/>
      <c r="D115" s="128"/>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22"/>
      <c r="AF115" s="122"/>
      <c r="AG115" s="122"/>
      <c r="AH115" s="122"/>
      <c r="AI115" s="122"/>
      <c r="AJ115" s="122"/>
      <c r="AK115" s="122"/>
      <c r="AL115" s="122"/>
      <c r="AM115" s="122"/>
      <c r="AN115" s="122"/>
      <c r="AO115" s="125"/>
      <c r="AP115" s="12"/>
      <c r="AQ115" s="44"/>
    </row>
    <row r="116" spans="1:43" ht="14.45" customHeight="1">
      <c r="A116" s="178"/>
      <c r="B116" s="199"/>
      <c r="C116" s="200"/>
      <c r="D116" s="128"/>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22"/>
      <c r="AF116" s="122"/>
      <c r="AG116" s="122"/>
      <c r="AH116" s="122"/>
      <c r="AI116" s="122"/>
      <c r="AJ116" s="122"/>
      <c r="AK116" s="122"/>
      <c r="AL116" s="122"/>
      <c r="AM116" s="122"/>
      <c r="AN116" s="122"/>
      <c r="AO116" s="125"/>
      <c r="AP116" s="12"/>
      <c r="AQ116" s="44"/>
    </row>
    <row r="117" spans="1:43" ht="14.45" customHeight="1">
      <c r="A117" s="178"/>
      <c r="B117" s="199"/>
      <c r="C117" s="200"/>
      <c r="D117" s="128"/>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23"/>
      <c r="AF117" s="123"/>
      <c r="AG117" s="123"/>
      <c r="AH117" s="123"/>
      <c r="AI117" s="123"/>
      <c r="AJ117" s="123"/>
      <c r="AK117" s="123"/>
      <c r="AL117" s="123"/>
      <c r="AM117" s="123"/>
      <c r="AN117" s="123"/>
      <c r="AO117" s="126"/>
      <c r="AP117" s="12"/>
      <c r="AQ117" s="44"/>
    </row>
    <row r="118" spans="1:43" ht="16.5">
      <c r="A118" s="179"/>
      <c r="B118" s="201"/>
      <c r="C118" s="202"/>
      <c r="D118" s="129"/>
      <c r="E118" s="132"/>
      <c r="F118" s="129"/>
      <c r="G118" s="129"/>
      <c r="H118" s="129"/>
      <c r="I118" s="129"/>
      <c r="J118" s="147"/>
      <c r="K118" s="150"/>
      <c r="L118" s="160"/>
      <c r="M118" s="15" t="b">
        <f>M113=N118</f>
        <v>1</v>
      </c>
      <c r="N118" s="75">
        <f>SUM(N113:N117)</f>
        <v>190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127">
        <v>15</v>
      </c>
      <c r="E119" s="130"/>
      <c r="F119" s="127">
        <v>3</v>
      </c>
      <c r="G119" s="127"/>
      <c r="H119" s="127"/>
      <c r="I119" s="127"/>
      <c r="J119" s="145">
        <f>+F119+G119</f>
        <v>3</v>
      </c>
      <c r="K119" s="148">
        <f>+AO119</f>
        <v>0</v>
      </c>
      <c r="L119" s="158">
        <f>+J119+K119</f>
        <v>3</v>
      </c>
      <c r="M119" s="161">
        <f>+(D119+E119)-(L119)+H119-I119</f>
        <v>12</v>
      </c>
      <c r="N119" s="2">
        <v>12</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21"/>
      <c r="AF119" s="121"/>
      <c r="AG119" s="121"/>
      <c r="AH119" s="121"/>
      <c r="AI119" s="121"/>
      <c r="AJ119" s="121"/>
      <c r="AK119" s="121"/>
      <c r="AL119" s="121"/>
      <c r="AM119" s="121"/>
      <c r="AN119" s="121"/>
      <c r="AO119" s="124">
        <f>SUM(AD119:AN123)</f>
        <v>0</v>
      </c>
      <c r="AP119" s="12"/>
      <c r="AQ119" s="44"/>
    </row>
    <row r="120" spans="1:43" ht="14.45" customHeight="1">
      <c r="A120" s="178"/>
      <c r="B120" s="199"/>
      <c r="C120" s="200"/>
      <c r="D120" s="128"/>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22"/>
      <c r="AF120" s="122"/>
      <c r="AG120" s="122"/>
      <c r="AH120" s="122"/>
      <c r="AI120" s="122"/>
      <c r="AJ120" s="122"/>
      <c r="AK120" s="122"/>
      <c r="AL120" s="122"/>
      <c r="AM120" s="122"/>
      <c r="AN120" s="122"/>
      <c r="AO120" s="125"/>
      <c r="AP120" s="12"/>
      <c r="AQ120" s="44"/>
    </row>
    <row r="121" spans="1:43" ht="14.45" customHeight="1">
      <c r="A121" s="178"/>
      <c r="B121" s="199"/>
      <c r="C121" s="200"/>
      <c r="D121" s="128"/>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22"/>
      <c r="AF121" s="122"/>
      <c r="AG121" s="122"/>
      <c r="AH121" s="122"/>
      <c r="AI121" s="122"/>
      <c r="AJ121" s="122"/>
      <c r="AK121" s="122"/>
      <c r="AL121" s="122"/>
      <c r="AM121" s="122"/>
      <c r="AN121" s="122"/>
      <c r="AO121" s="125"/>
      <c r="AP121" s="12"/>
      <c r="AQ121" s="44"/>
    </row>
    <row r="122" spans="1:43" ht="14.45" customHeight="1">
      <c r="A122" s="178"/>
      <c r="B122" s="199"/>
      <c r="C122" s="200"/>
      <c r="D122" s="128"/>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22"/>
      <c r="AF122" s="122"/>
      <c r="AG122" s="122"/>
      <c r="AH122" s="122"/>
      <c r="AI122" s="122"/>
      <c r="AJ122" s="122"/>
      <c r="AK122" s="122"/>
      <c r="AL122" s="122"/>
      <c r="AM122" s="122"/>
      <c r="AN122" s="122"/>
      <c r="AO122" s="125"/>
      <c r="AP122" s="12"/>
      <c r="AQ122" s="44"/>
    </row>
    <row r="123" spans="1:43" ht="14.45" customHeight="1">
      <c r="A123" s="178"/>
      <c r="B123" s="199"/>
      <c r="C123" s="200"/>
      <c r="D123" s="128"/>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23"/>
      <c r="AF123" s="123"/>
      <c r="AG123" s="123"/>
      <c r="AH123" s="123"/>
      <c r="AI123" s="123"/>
      <c r="AJ123" s="123"/>
      <c r="AK123" s="123"/>
      <c r="AL123" s="123"/>
      <c r="AM123" s="123"/>
      <c r="AN123" s="123"/>
      <c r="AO123" s="126"/>
      <c r="AP123" s="12"/>
      <c r="AQ123" s="44"/>
    </row>
    <row r="124" spans="1:43" ht="16.5">
      <c r="A124" s="179"/>
      <c r="B124" s="201"/>
      <c r="C124" s="202"/>
      <c r="D124" s="129"/>
      <c r="E124" s="132"/>
      <c r="F124" s="129"/>
      <c r="G124" s="129"/>
      <c r="H124" s="129"/>
      <c r="I124" s="129"/>
      <c r="J124" s="147"/>
      <c r="K124" s="150"/>
      <c r="L124" s="160"/>
      <c r="M124" s="15" t="b">
        <f>M119=N124</f>
        <v>1</v>
      </c>
      <c r="N124" s="75">
        <f>SUM(N119:N123)</f>
        <v>12</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127">
        <v>45</v>
      </c>
      <c r="E125" s="130"/>
      <c r="F125" s="127">
        <v>16</v>
      </c>
      <c r="G125" s="127"/>
      <c r="H125" s="127"/>
      <c r="I125" s="127"/>
      <c r="J125" s="145">
        <f>+F125+G125</f>
        <v>16</v>
      </c>
      <c r="K125" s="148">
        <f>+AO125</f>
        <v>0</v>
      </c>
      <c r="L125" s="158">
        <f>+J125+K125</f>
        <v>16</v>
      </c>
      <c r="M125" s="161">
        <f>+(D125+E125)-(L125)+H125-I125</f>
        <v>29</v>
      </c>
      <c r="N125" s="2">
        <v>29</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21"/>
      <c r="AF125" s="121"/>
      <c r="AG125" s="121"/>
      <c r="AH125" s="121"/>
      <c r="AI125" s="121"/>
      <c r="AJ125" s="121"/>
      <c r="AK125" s="121"/>
      <c r="AL125" s="121"/>
      <c r="AM125" s="121"/>
      <c r="AN125" s="121"/>
      <c r="AO125" s="124">
        <f>SUM(AD125:AN129)</f>
        <v>0</v>
      </c>
      <c r="AP125" s="12"/>
      <c r="AQ125" s="44"/>
    </row>
    <row r="126" spans="1:43" ht="14.45" customHeight="1">
      <c r="A126" s="178"/>
      <c r="B126" s="199"/>
      <c r="C126" s="200"/>
      <c r="D126" s="128"/>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22"/>
      <c r="AF126" s="122"/>
      <c r="AG126" s="122"/>
      <c r="AH126" s="122"/>
      <c r="AI126" s="122"/>
      <c r="AJ126" s="122"/>
      <c r="AK126" s="122"/>
      <c r="AL126" s="122"/>
      <c r="AM126" s="122"/>
      <c r="AN126" s="122"/>
      <c r="AO126" s="125"/>
      <c r="AP126" s="12"/>
      <c r="AQ126" s="44"/>
    </row>
    <row r="127" spans="1:43" ht="14.45" customHeight="1">
      <c r="A127" s="178"/>
      <c r="B127" s="199"/>
      <c r="C127" s="200"/>
      <c r="D127" s="128"/>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22"/>
      <c r="AF127" s="122"/>
      <c r="AG127" s="122"/>
      <c r="AH127" s="122"/>
      <c r="AI127" s="122"/>
      <c r="AJ127" s="122"/>
      <c r="AK127" s="122"/>
      <c r="AL127" s="122"/>
      <c r="AM127" s="122"/>
      <c r="AN127" s="122"/>
      <c r="AO127" s="125"/>
      <c r="AP127" s="12"/>
      <c r="AQ127" s="44"/>
    </row>
    <row r="128" spans="1:43" ht="14.45" customHeight="1">
      <c r="A128" s="178"/>
      <c r="B128" s="199"/>
      <c r="C128" s="200"/>
      <c r="D128" s="128"/>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22"/>
      <c r="AF128" s="122"/>
      <c r="AG128" s="122"/>
      <c r="AH128" s="122"/>
      <c r="AI128" s="122"/>
      <c r="AJ128" s="122"/>
      <c r="AK128" s="122"/>
      <c r="AL128" s="122"/>
      <c r="AM128" s="122"/>
      <c r="AN128" s="122"/>
      <c r="AO128" s="125"/>
      <c r="AP128" s="12"/>
      <c r="AQ128" s="44"/>
    </row>
    <row r="129" spans="1:43" ht="14.45" customHeight="1">
      <c r="A129" s="178"/>
      <c r="B129" s="199"/>
      <c r="C129" s="200"/>
      <c r="D129" s="128"/>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23"/>
      <c r="AF129" s="123"/>
      <c r="AG129" s="123"/>
      <c r="AH129" s="123"/>
      <c r="AI129" s="123"/>
      <c r="AJ129" s="123"/>
      <c r="AK129" s="123"/>
      <c r="AL129" s="123"/>
      <c r="AM129" s="123"/>
      <c r="AN129" s="123"/>
      <c r="AO129" s="126"/>
      <c r="AP129" s="12"/>
      <c r="AQ129" s="44"/>
    </row>
    <row r="130" spans="1:43" ht="16.5">
      <c r="A130" s="179"/>
      <c r="B130" s="201"/>
      <c r="C130" s="202"/>
      <c r="D130" s="129"/>
      <c r="E130" s="132"/>
      <c r="F130" s="129"/>
      <c r="G130" s="129"/>
      <c r="H130" s="129"/>
      <c r="I130" s="129"/>
      <c r="J130" s="147"/>
      <c r="K130" s="150"/>
      <c r="L130" s="160"/>
      <c r="M130" s="15" t="b">
        <f>M125=N130</f>
        <v>1</v>
      </c>
      <c r="N130" s="75">
        <f>SUM(N125:N129)</f>
        <v>29</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127">
        <v>0</v>
      </c>
      <c r="E131" s="130"/>
      <c r="F131" s="127">
        <v>0</v>
      </c>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21"/>
      <c r="AF131" s="121"/>
      <c r="AG131" s="121"/>
      <c r="AH131" s="121"/>
      <c r="AI131" s="121"/>
      <c r="AJ131" s="121"/>
      <c r="AK131" s="121"/>
      <c r="AL131" s="121"/>
      <c r="AM131" s="121"/>
      <c r="AN131" s="121"/>
      <c r="AO131" s="124">
        <f>SUM(AD131:AN135)</f>
        <v>0</v>
      </c>
      <c r="AP131" s="12"/>
      <c r="AQ131" s="44"/>
    </row>
    <row r="132" spans="1:43" ht="14.45" customHeight="1">
      <c r="A132" s="178"/>
      <c r="B132" s="171"/>
      <c r="C132" s="171"/>
      <c r="D132" s="128"/>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22"/>
      <c r="AF132" s="122"/>
      <c r="AG132" s="122"/>
      <c r="AH132" s="122"/>
      <c r="AI132" s="122"/>
      <c r="AJ132" s="122"/>
      <c r="AK132" s="122"/>
      <c r="AL132" s="122"/>
      <c r="AM132" s="122"/>
      <c r="AN132" s="122"/>
      <c r="AO132" s="125"/>
      <c r="AP132" s="12"/>
      <c r="AQ132" s="44"/>
    </row>
    <row r="133" spans="1:43" ht="14.45" customHeight="1">
      <c r="A133" s="178"/>
      <c r="B133" s="171"/>
      <c r="C133" s="171"/>
      <c r="D133" s="128"/>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22"/>
      <c r="AF133" s="122"/>
      <c r="AG133" s="122"/>
      <c r="AH133" s="122"/>
      <c r="AI133" s="122"/>
      <c r="AJ133" s="122"/>
      <c r="AK133" s="122"/>
      <c r="AL133" s="122"/>
      <c r="AM133" s="122"/>
      <c r="AN133" s="122"/>
      <c r="AO133" s="125"/>
      <c r="AP133" s="12"/>
      <c r="AQ133" s="44"/>
    </row>
    <row r="134" spans="1:43" ht="14.45" customHeight="1">
      <c r="A134" s="178"/>
      <c r="B134" s="171"/>
      <c r="C134" s="171"/>
      <c r="D134" s="128"/>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22"/>
      <c r="AF134" s="122"/>
      <c r="AG134" s="122"/>
      <c r="AH134" s="122"/>
      <c r="AI134" s="122"/>
      <c r="AJ134" s="122"/>
      <c r="AK134" s="122"/>
      <c r="AL134" s="122"/>
      <c r="AM134" s="122"/>
      <c r="AN134" s="122"/>
      <c r="AO134" s="125"/>
      <c r="AP134" s="12"/>
      <c r="AQ134" s="44"/>
    </row>
    <row r="135" spans="1:43" ht="14.45" customHeight="1">
      <c r="A135" s="178"/>
      <c r="B135" s="171"/>
      <c r="C135" s="171"/>
      <c r="D135" s="128"/>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23"/>
      <c r="AF135" s="123"/>
      <c r="AG135" s="123"/>
      <c r="AH135" s="123"/>
      <c r="AI135" s="123"/>
      <c r="AJ135" s="123"/>
      <c r="AK135" s="123"/>
      <c r="AL135" s="123"/>
      <c r="AM135" s="123"/>
      <c r="AN135" s="123"/>
      <c r="AO135" s="126"/>
      <c r="AP135" s="12"/>
      <c r="AQ135" s="44"/>
    </row>
    <row r="136" spans="1:43" ht="16.5">
      <c r="A136" s="179"/>
      <c r="B136" s="171"/>
      <c r="C136" s="171"/>
      <c r="D136" s="129"/>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127">
        <v>37</v>
      </c>
      <c r="E137" s="130"/>
      <c r="F137" s="127">
        <v>9</v>
      </c>
      <c r="G137" s="127"/>
      <c r="H137" s="127"/>
      <c r="I137" s="127"/>
      <c r="J137" s="145">
        <f>+F137+G137</f>
        <v>9</v>
      </c>
      <c r="K137" s="148">
        <f>+AO137</f>
        <v>0</v>
      </c>
      <c r="L137" s="158">
        <f>+J137+K137</f>
        <v>9</v>
      </c>
      <c r="M137" s="161">
        <f>+(D137+E137)-(L137)+H137-I137</f>
        <v>28</v>
      </c>
      <c r="N137" s="2">
        <v>28</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21"/>
      <c r="AF137" s="121"/>
      <c r="AG137" s="121"/>
      <c r="AH137" s="121"/>
      <c r="AI137" s="121"/>
      <c r="AJ137" s="121"/>
      <c r="AK137" s="121"/>
      <c r="AL137" s="121"/>
      <c r="AM137" s="121"/>
      <c r="AN137" s="121"/>
      <c r="AO137" s="124">
        <f>SUM(AD137:AN141)</f>
        <v>0</v>
      </c>
      <c r="AP137" s="12"/>
      <c r="AQ137" s="44"/>
    </row>
    <row r="138" spans="1:43" ht="14.45" customHeight="1">
      <c r="A138" s="178"/>
      <c r="B138" s="199"/>
      <c r="C138" s="200"/>
      <c r="D138" s="128"/>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22"/>
      <c r="AF138" s="122"/>
      <c r="AG138" s="122"/>
      <c r="AH138" s="122"/>
      <c r="AI138" s="122"/>
      <c r="AJ138" s="122"/>
      <c r="AK138" s="122"/>
      <c r="AL138" s="122"/>
      <c r="AM138" s="122"/>
      <c r="AN138" s="122"/>
      <c r="AO138" s="125"/>
      <c r="AP138" s="12"/>
      <c r="AQ138" s="44"/>
    </row>
    <row r="139" spans="1:43" ht="14.45" customHeight="1">
      <c r="A139" s="178"/>
      <c r="B139" s="199"/>
      <c r="C139" s="200"/>
      <c r="D139" s="128"/>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22"/>
      <c r="AF139" s="122"/>
      <c r="AG139" s="122"/>
      <c r="AH139" s="122"/>
      <c r="AI139" s="122"/>
      <c r="AJ139" s="122"/>
      <c r="AK139" s="122"/>
      <c r="AL139" s="122"/>
      <c r="AM139" s="122"/>
      <c r="AN139" s="122"/>
      <c r="AO139" s="125"/>
      <c r="AP139" s="12"/>
      <c r="AQ139" s="44"/>
    </row>
    <row r="140" spans="1:43" ht="14.45" customHeight="1">
      <c r="A140" s="178"/>
      <c r="B140" s="199"/>
      <c r="C140" s="200"/>
      <c r="D140" s="128"/>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22"/>
      <c r="AF140" s="122"/>
      <c r="AG140" s="122"/>
      <c r="AH140" s="122"/>
      <c r="AI140" s="122"/>
      <c r="AJ140" s="122"/>
      <c r="AK140" s="122"/>
      <c r="AL140" s="122"/>
      <c r="AM140" s="122"/>
      <c r="AN140" s="122"/>
      <c r="AO140" s="125"/>
      <c r="AP140" s="12"/>
      <c r="AQ140" s="44"/>
    </row>
    <row r="141" spans="1:43" ht="14.45" customHeight="1">
      <c r="A141" s="178"/>
      <c r="B141" s="199"/>
      <c r="C141" s="200"/>
      <c r="D141" s="128"/>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23"/>
      <c r="AF141" s="123"/>
      <c r="AG141" s="123"/>
      <c r="AH141" s="123"/>
      <c r="AI141" s="123"/>
      <c r="AJ141" s="123"/>
      <c r="AK141" s="123"/>
      <c r="AL141" s="123"/>
      <c r="AM141" s="123"/>
      <c r="AN141" s="123"/>
      <c r="AO141" s="126"/>
      <c r="AP141" s="12"/>
      <c r="AQ141" s="44"/>
    </row>
    <row r="142" spans="1:43" ht="16.5">
      <c r="A142" s="179"/>
      <c r="B142" s="201"/>
      <c r="C142" s="202"/>
      <c r="D142" s="129"/>
      <c r="E142" s="132"/>
      <c r="F142" s="129"/>
      <c r="G142" s="129"/>
      <c r="H142" s="129"/>
      <c r="I142" s="129"/>
      <c r="J142" s="147"/>
      <c r="K142" s="150"/>
      <c r="L142" s="160"/>
      <c r="M142" s="15" t="b">
        <f>M137=N142</f>
        <v>1</v>
      </c>
      <c r="N142" s="75">
        <f>SUM(N137:N141)</f>
        <v>28</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127">
        <v>32</v>
      </c>
      <c r="E143" s="130"/>
      <c r="F143" s="127">
        <v>8</v>
      </c>
      <c r="G143" s="127"/>
      <c r="H143" s="127"/>
      <c r="I143" s="127"/>
      <c r="J143" s="145">
        <f>+F143+G143</f>
        <v>8</v>
      </c>
      <c r="K143" s="148">
        <f>+AO143</f>
        <v>0</v>
      </c>
      <c r="L143" s="158">
        <f>+J143+K143</f>
        <v>8</v>
      </c>
      <c r="M143" s="161">
        <f>+(D143+E143)-(L143)+H143-I143</f>
        <v>24</v>
      </c>
      <c r="N143" s="90">
        <v>4</v>
      </c>
      <c r="O143" s="88" t="s">
        <v>220</v>
      </c>
      <c r="P143" s="3" t="s">
        <v>221</v>
      </c>
      <c r="Q143" s="4">
        <v>46476</v>
      </c>
      <c r="R143" s="5" t="str">
        <f ca="1">IF(Q143=0," ",IFERROR(IF(DATEDIF(TODAY(),Q143,"M")&lt;=5,"ROJO",IF(DATEDIF(TODAY(),Q143,"M")&gt;=12,"VERDE",IF(AND(DATEDIF(TODAY(),Q143,"M")&gt;=6,DATEDIF(TODAY(),Q143,"M")&lt;=11),"AMARILLO"))),S143))</f>
        <v>ROJO</v>
      </c>
      <c r="S143" s="5" t="str">
        <f>IF(Q143=0," ",IF(Q143&lt;=$N$4,"VENCIDO","NO VENCIDO"))</f>
        <v>NO VENCIDO</v>
      </c>
      <c r="T143" s="6"/>
      <c r="U143" s="7"/>
      <c r="V143" s="7"/>
      <c r="W143" s="8"/>
      <c r="X143" s="8"/>
      <c r="Y143" s="164">
        <f>+AT143</f>
        <v>0</v>
      </c>
      <c r="Z143" s="9"/>
      <c r="AA143" s="1"/>
      <c r="AB143" s="172"/>
      <c r="AC143" s="172"/>
      <c r="AD143" s="173">
        <f>+AB143+AC143</f>
        <v>0</v>
      </c>
      <c r="AE143" s="121"/>
      <c r="AF143" s="121"/>
      <c r="AG143" s="121"/>
      <c r="AH143" s="121"/>
      <c r="AI143" s="121"/>
      <c r="AJ143" s="121"/>
      <c r="AK143" s="121"/>
      <c r="AL143" s="121"/>
      <c r="AM143" s="121"/>
      <c r="AN143" s="121"/>
      <c r="AO143" s="124">
        <f>SUM(AD143:AN147)</f>
        <v>0</v>
      </c>
      <c r="AP143" s="12"/>
      <c r="AQ143" s="44"/>
    </row>
    <row r="144" spans="1:43" ht="14.45" customHeight="1">
      <c r="A144" s="178"/>
      <c r="B144" s="199"/>
      <c r="C144" s="200"/>
      <c r="D144" s="128"/>
      <c r="E144" s="131"/>
      <c r="F144" s="128"/>
      <c r="G144" s="128"/>
      <c r="H144" s="128"/>
      <c r="I144" s="128"/>
      <c r="J144" s="146"/>
      <c r="K144" s="149"/>
      <c r="L144" s="159"/>
      <c r="M144" s="162"/>
      <c r="N144" s="90">
        <v>4</v>
      </c>
      <c r="O144" s="90" t="s">
        <v>222</v>
      </c>
      <c r="P144" s="3" t="s">
        <v>221</v>
      </c>
      <c r="Q144" s="4">
        <v>46203</v>
      </c>
      <c r="R144" s="5" t="str">
        <f ca="1">IF(Q144=0," ",IFERROR(IF(DATEDIF(TODAY(),Q144,"M")&lt;=5,"ROJO",IF(DATEDIF(TODAY(),Q144,"M")&gt;=12,"VERDE",IF(AND(DATEDIF(TODAY(),Q144,"M")&gt;=6,DATEDIF(TODAY(),Q144,"M")&lt;=11),"AMARILLO"))),S144))</f>
        <v>NO VENCIDO</v>
      </c>
      <c r="S144" s="13" t="str">
        <f>IF(Q144=0," ",IF(Q144&lt;=$N$4,"VENCIDO","NO VENCIDO"))</f>
        <v>NO VENCIDO</v>
      </c>
      <c r="T144" s="6"/>
      <c r="U144" s="7"/>
      <c r="V144" s="7"/>
      <c r="W144" s="8"/>
      <c r="X144" s="8"/>
      <c r="Y144" s="165"/>
      <c r="Z144" s="9"/>
      <c r="AA144" s="1"/>
      <c r="AB144" s="172"/>
      <c r="AC144" s="172"/>
      <c r="AD144" s="173"/>
      <c r="AE144" s="122"/>
      <c r="AF144" s="122"/>
      <c r="AG144" s="122"/>
      <c r="AH144" s="122"/>
      <c r="AI144" s="122"/>
      <c r="AJ144" s="122"/>
      <c r="AK144" s="122"/>
      <c r="AL144" s="122"/>
      <c r="AM144" s="122"/>
      <c r="AN144" s="122"/>
      <c r="AO144" s="125"/>
      <c r="AP144" s="12"/>
      <c r="AQ144" s="44"/>
    </row>
    <row r="145" spans="1:43" ht="14.45" customHeight="1">
      <c r="A145" s="178"/>
      <c r="B145" s="199"/>
      <c r="C145" s="200"/>
      <c r="D145" s="128"/>
      <c r="E145" s="131"/>
      <c r="F145" s="128"/>
      <c r="G145" s="128"/>
      <c r="H145" s="128"/>
      <c r="I145" s="128"/>
      <c r="J145" s="146"/>
      <c r="K145" s="149"/>
      <c r="L145" s="159"/>
      <c r="M145" s="162"/>
      <c r="N145" s="90">
        <v>16</v>
      </c>
      <c r="O145" s="90" t="s">
        <v>223</v>
      </c>
      <c r="P145" s="3" t="s">
        <v>221</v>
      </c>
      <c r="Q145" s="4">
        <v>46660</v>
      </c>
      <c r="R145" s="5" t="str">
        <f ca="1">IF(Q145=0," ",IFERROR(IF(DATEDIF(TODAY(),Q145,"M")&lt;=5,"ROJO",IF(DATEDIF(TODAY(),Q145,"M")&gt;=12,"VERDE",IF(AND(DATEDIF(TODAY(),Q145,"M")&gt;=6,DATEDIF(TODAY(),Q145,"M")&lt;=11),"AMARILLO"))),S145))</f>
        <v>AMARILLO</v>
      </c>
      <c r="S145" s="13" t="str">
        <f>IF(Q145=0," ",IF(Q145&lt;=$N$4,"VENCIDO","NO VENCIDO"))</f>
        <v>NO VENCIDO</v>
      </c>
      <c r="T145" s="6"/>
      <c r="U145" s="7"/>
      <c r="V145" s="7"/>
      <c r="W145" s="8"/>
      <c r="X145" s="8"/>
      <c r="Y145" s="165"/>
      <c r="Z145" s="9"/>
      <c r="AA145" s="1"/>
      <c r="AB145" s="172"/>
      <c r="AC145" s="172"/>
      <c r="AD145" s="173"/>
      <c r="AE145" s="122"/>
      <c r="AF145" s="122"/>
      <c r="AG145" s="122"/>
      <c r="AH145" s="122"/>
      <c r="AI145" s="122"/>
      <c r="AJ145" s="122"/>
      <c r="AK145" s="122"/>
      <c r="AL145" s="122"/>
      <c r="AM145" s="122"/>
      <c r="AN145" s="122"/>
      <c r="AO145" s="125"/>
      <c r="AP145" s="12"/>
      <c r="AQ145" s="44"/>
    </row>
    <row r="146" spans="1:43" ht="14.45" customHeight="1">
      <c r="A146" s="178"/>
      <c r="B146" s="199"/>
      <c r="C146" s="200"/>
      <c r="D146" s="128"/>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22"/>
      <c r="AF146" s="122"/>
      <c r="AG146" s="122"/>
      <c r="AH146" s="122"/>
      <c r="AI146" s="122"/>
      <c r="AJ146" s="122"/>
      <c r="AK146" s="122"/>
      <c r="AL146" s="122"/>
      <c r="AM146" s="122"/>
      <c r="AN146" s="122"/>
      <c r="AO146" s="125"/>
      <c r="AP146" s="12"/>
      <c r="AQ146" s="44"/>
    </row>
    <row r="147" spans="1:43" ht="14.45" customHeight="1">
      <c r="A147" s="178"/>
      <c r="B147" s="199"/>
      <c r="C147" s="200"/>
      <c r="D147" s="128"/>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23"/>
      <c r="AF147" s="123"/>
      <c r="AG147" s="123"/>
      <c r="AH147" s="123"/>
      <c r="AI147" s="123"/>
      <c r="AJ147" s="123"/>
      <c r="AK147" s="123"/>
      <c r="AL147" s="123"/>
      <c r="AM147" s="123"/>
      <c r="AN147" s="123"/>
      <c r="AO147" s="126"/>
      <c r="AP147" s="12"/>
      <c r="AQ147" s="44"/>
    </row>
    <row r="148" spans="1:43" ht="16.5">
      <c r="A148" s="179"/>
      <c r="B148" s="201"/>
      <c r="C148" s="202"/>
      <c r="D148" s="129"/>
      <c r="E148" s="132"/>
      <c r="F148" s="129"/>
      <c r="G148" s="129"/>
      <c r="H148" s="129"/>
      <c r="I148" s="129"/>
      <c r="J148" s="147"/>
      <c r="K148" s="150"/>
      <c r="L148" s="160"/>
      <c r="M148" s="15" t="b">
        <f>M143=N148</f>
        <v>1</v>
      </c>
      <c r="N148" s="75">
        <f>SUM(N143:N147)</f>
        <v>24</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5" t="s">
        <v>64</v>
      </c>
      <c r="C149" s="186"/>
      <c r="D149" s="191">
        <v>19</v>
      </c>
      <c r="E149" s="182"/>
      <c r="F149" s="127">
        <v>3</v>
      </c>
      <c r="G149" s="127"/>
      <c r="H149" s="127"/>
      <c r="I149" s="127"/>
      <c r="J149" s="145">
        <f>+F149+G149</f>
        <v>3</v>
      </c>
      <c r="K149" s="148">
        <f>+AO149</f>
        <v>16</v>
      </c>
      <c r="L149" s="158">
        <f>+J149+K149</f>
        <v>19</v>
      </c>
      <c r="M149" s="161">
        <f>+(D149+E149)-(L149)+H149-I149</f>
        <v>0</v>
      </c>
      <c r="N149" s="2">
        <v>0</v>
      </c>
      <c r="O149" s="3" t="s">
        <v>224</v>
      </c>
      <c r="P149" s="3"/>
      <c r="Q149" s="4">
        <v>46037</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64">
        <f>+AT149</f>
        <v>0</v>
      </c>
      <c r="Z149" s="9"/>
      <c r="AA149" s="1"/>
      <c r="AB149" s="172">
        <v>16</v>
      </c>
      <c r="AC149" s="172"/>
      <c r="AD149" s="173">
        <f>+AB149+AC149</f>
        <v>16</v>
      </c>
      <c r="AE149" s="121"/>
      <c r="AF149" s="121"/>
      <c r="AG149" s="121"/>
      <c r="AH149" s="121"/>
      <c r="AI149" s="121"/>
      <c r="AJ149" s="121"/>
      <c r="AK149" s="121"/>
      <c r="AL149" s="121"/>
      <c r="AM149" s="121"/>
      <c r="AN149" s="121"/>
      <c r="AO149" s="124">
        <f>SUM(AD149:AN153)</f>
        <v>16</v>
      </c>
      <c r="AP149" s="12"/>
      <c r="AQ149" s="44"/>
    </row>
    <row r="150" spans="1:43" ht="14.45" customHeight="1">
      <c r="A150" s="178"/>
      <c r="B150" s="187"/>
      <c r="C150" s="188"/>
      <c r="D150" s="192"/>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22"/>
      <c r="AF150" s="122"/>
      <c r="AG150" s="122"/>
      <c r="AH150" s="122"/>
      <c r="AI150" s="122"/>
      <c r="AJ150" s="122"/>
      <c r="AK150" s="122"/>
      <c r="AL150" s="122"/>
      <c r="AM150" s="122"/>
      <c r="AN150" s="122"/>
      <c r="AO150" s="125"/>
      <c r="AP150" s="12"/>
      <c r="AQ150" s="44"/>
    </row>
    <row r="151" spans="1:43" ht="14.45" customHeight="1">
      <c r="A151" s="178"/>
      <c r="B151" s="187"/>
      <c r="C151" s="188"/>
      <c r="D151" s="192"/>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22"/>
      <c r="AF151" s="122"/>
      <c r="AG151" s="122"/>
      <c r="AH151" s="122"/>
      <c r="AI151" s="122"/>
      <c r="AJ151" s="122"/>
      <c r="AK151" s="122"/>
      <c r="AL151" s="122"/>
      <c r="AM151" s="122"/>
      <c r="AN151" s="122"/>
      <c r="AO151" s="125"/>
      <c r="AP151" s="12"/>
      <c r="AQ151" s="44"/>
    </row>
    <row r="152" spans="1:43" ht="15.6" customHeight="1">
      <c r="A152" s="178"/>
      <c r="B152" s="187"/>
      <c r="C152" s="188"/>
      <c r="D152" s="192"/>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22"/>
      <c r="AF152" s="122"/>
      <c r="AG152" s="122"/>
      <c r="AH152" s="122"/>
      <c r="AI152" s="122"/>
      <c r="AJ152" s="122"/>
      <c r="AK152" s="122"/>
      <c r="AL152" s="122"/>
      <c r="AM152" s="122"/>
      <c r="AN152" s="122"/>
      <c r="AO152" s="125"/>
      <c r="AP152" s="12"/>
      <c r="AQ152" s="44"/>
    </row>
    <row r="153" spans="1:43" ht="15.6" customHeight="1">
      <c r="A153" s="178"/>
      <c r="B153" s="187"/>
      <c r="C153" s="188"/>
      <c r="D153" s="192"/>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23"/>
      <c r="AF153" s="123"/>
      <c r="AG153" s="123"/>
      <c r="AH153" s="123"/>
      <c r="AI153" s="123"/>
      <c r="AJ153" s="123"/>
      <c r="AK153" s="123"/>
      <c r="AL153" s="123"/>
      <c r="AM153" s="123"/>
      <c r="AN153" s="123"/>
      <c r="AO153" s="126"/>
      <c r="AP153" s="12"/>
      <c r="AQ153" s="44"/>
    </row>
    <row r="154" spans="1:43" ht="15.6" customHeight="1">
      <c r="A154" s="179"/>
      <c r="B154" s="189"/>
      <c r="C154" s="190"/>
      <c r="D154" s="193"/>
      <c r="E154" s="184"/>
      <c r="F154" s="129"/>
      <c r="G154" s="129"/>
      <c r="H154" s="129"/>
      <c r="I154" s="129"/>
      <c r="J154" s="147"/>
      <c r="K154" s="150"/>
      <c r="L154" s="160"/>
      <c r="M154" s="15" t="b">
        <f>M149=N154</f>
        <v>1</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127"/>
      <c r="E155" s="182"/>
      <c r="F155" s="127"/>
      <c r="G155" s="127"/>
      <c r="H155" s="127"/>
      <c r="I155" s="127"/>
      <c r="J155" s="145">
        <f>+F155+G155</f>
        <v>0</v>
      </c>
      <c r="K155" s="148">
        <f>+AO155</f>
        <v>0</v>
      </c>
      <c r="L155" s="158">
        <f>+J155+K155</f>
        <v>0</v>
      </c>
      <c r="M155" s="161">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21"/>
      <c r="AF155" s="121"/>
      <c r="AG155" s="121"/>
      <c r="AH155" s="121"/>
      <c r="AI155" s="121"/>
      <c r="AJ155" s="121"/>
      <c r="AK155" s="121"/>
      <c r="AL155" s="121"/>
      <c r="AM155" s="121"/>
      <c r="AN155" s="121"/>
      <c r="AO155" s="124">
        <f>SUM(AD155:AN159)</f>
        <v>0</v>
      </c>
      <c r="AP155" s="12"/>
      <c r="AQ155" s="44"/>
    </row>
    <row r="156" spans="1:43" ht="14.45" customHeight="1">
      <c r="A156" s="170"/>
      <c r="B156" s="181"/>
      <c r="C156" s="181"/>
      <c r="D156" s="128"/>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22"/>
      <c r="AF156" s="122"/>
      <c r="AG156" s="122"/>
      <c r="AH156" s="122"/>
      <c r="AI156" s="122"/>
      <c r="AJ156" s="122"/>
      <c r="AK156" s="122"/>
      <c r="AL156" s="122"/>
      <c r="AM156" s="122"/>
      <c r="AN156" s="122"/>
      <c r="AO156" s="125"/>
      <c r="AP156" s="12"/>
      <c r="AQ156" s="44"/>
    </row>
    <row r="157" spans="1:43" ht="14.45" customHeight="1">
      <c r="A157" s="170"/>
      <c r="B157" s="181"/>
      <c r="C157" s="181"/>
      <c r="D157" s="129"/>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22"/>
      <c r="AF157" s="122"/>
      <c r="AG157" s="122"/>
      <c r="AH157" s="122"/>
      <c r="AI157" s="122"/>
      <c r="AJ157" s="122"/>
      <c r="AK157" s="122"/>
      <c r="AL157" s="122"/>
      <c r="AM157" s="122"/>
      <c r="AN157" s="12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22"/>
      <c r="AF158" s="122"/>
      <c r="AG158" s="122"/>
      <c r="AH158" s="122"/>
      <c r="AI158" s="122"/>
      <c r="AJ158" s="122"/>
      <c r="AK158" s="122"/>
      <c r="AL158" s="122"/>
      <c r="AM158" s="122"/>
      <c r="AN158" s="122"/>
      <c r="AO158" s="125"/>
      <c r="AP158" s="12"/>
      <c r="AQ158" s="44"/>
    </row>
    <row r="159" spans="1:43" ht="15.6" customHeight="1">
      <c r="A159" s="170"/>
      <c r="B159" s="195" t="s">
        <v>70</v>
      </c>
      <c r="C159" s="195"/>
      <c r="D159" s="30">
        <f>+D152/2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23"/>
      <c r="AF159" s="123"/>
      <c r="AG159" s="123"/>
      <c r="AH159" s="123"/>
      <c r="AI159" s="123"/>
      <c r="AJ159" s="123"/>
      <c r="AK159" s="123"/>
      <c r="AL159" s="123"/>
      <c r="AM159" s="123"/>
      <c r="AN159" s="123"/>
      <c r="AO159" s="126"/>
      <c r="AP159" s="12"/>
      <c r="AQ159" s="44"/>
    </row>
    <row r="160" spans="1:43" ht="16.5">
      <c r="A160" s="170"/>
      <c r="B160" s="196" t="s">
        <v>67</v>
      </c>
      <c r="C160" s="196"/>
      <c r="D160" s="28">
        <f>+D155+D159-D158</f>
        <v>0</v>
      </c>
      <c r="E160" s="184"/>
      <c r="F160" s="129"/>
      <c r="G160" s="129"/>
      <c r="H160" s="129"/>
      <c r="I160" s="129"/>
      <c r="J160" s="147"/>
      <c r="K160" s="150"/>
      <c r="L160" s="160"/>
      <c r="M160" s="15" t="b">
        <f>M155=N160</f>
        <v>1</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127">
        <v>11</v>
      </c>
      <c r="E161" s="130"/>
      <c r="F161" s="127">
        <v>8</v>
      </c>
      <c r="G161" s="127"/>
      <c r="H161" s="127"/>
      <c r="I161" s="127"/>
      <c r="J161" s="145">
        <f>+F161+G161</f>
        <v>8</v>
      </c>
      <c r="K161" s="148">
        <f>+AO161</f>
        <v>0</v>
      </c>
      <c r="L161" s="158">
        <f>+J161+K161</f>
        <v>8</v>
      </c>
      <c r="M161" s="161">
        <f>+(D161+E161)-(L161)+H161-I161</f>
        <v>3</v>
      </c>
      <c r="N161" s="2">
        <v>3</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21"/>
      <c r="AF161" s="121"/>
      <c r="AG161" s="121"/>
      <c r="AH161" s="121"/>
      <c r="AI161" s="121"/>
      <c r="AJ161" s="121"/>
      <c r="AK161" s="121"/>
      <c r="AL161" s="121"/>
      <c r="AM161" s="121"/>
      <c r="AN161" s="121"/>
      <c r="AO161" s="124">
        <f>SUM(AD161:AN165)</f>
        <v>0</v>
      </c>
      <c r="AP161" s="12"/>
      <c r="AQ161" s="44"/>
    </row>
    <row r="162" spans="1:43" ht="14.45" customHeight="1">
      <c r="A162" s="178"/>
      <c r="B162" s="171"/>
      <c r="C162" s="171"/>
      <c r="D162" s="128"/>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22"/>
      <c r="AF162" s="122"/>
      <c r="AG162" s="122"/>
      <c r="AH162" s="122"/>
      <c r="AI162" s="122"/>
      <c r="AJ162" s="122"/>
      <c r="AK162" s="122"/>
      <c r="AL162" s="122"/>
      <c r="AM162" s="122"/>
      <c r="AN162" s="122"/>
      <c r="AO162" s="125"/>
      <c r="AP162" s="12"/>
      <c r="AQ162" s="44"/>
    </row>
    <row r="163" spans="1:43" ht="14.45" customHeight="1">
      <c r="A163" s="178"/>
      <c r="B163" s="171"/>
      <c r="C163" s="171"/>
      <c r="D163" s="128"/>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22"/>
      <c r="AF163" s="122"/>
      <c r="AG163" s="122"/>
      <c r="AH163" s="122"/>
      <c r="AI163" s="122"/>
      <c r="AJ163" s="122"/>
      <c r="AK163" s="122"/>
      <c r="AL163" s="122"/>
      <c r="AM163" s="122"/>
      <c r="AN163" s="122"/>
      <c r="AO163" s="125"/>
      <c r="AP163" s="12"/>
      <c r="AQ163" s="44"/>
    </row>
    <row r="164" spans="1:43" ht="14.45" customHeight="1">
      <c r="A164" s="178"/>
      <c r="B164" s="171"/>
      <c r="C164" s="171"/>
      <c r="D164" s="128"/>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22"/>
      <c r="AF164" s="122"/>
      <c r="AG164" s="122"/>
      <c r="AH164" s="122"/>
      <c r="AI164" s="122"/>
      <c r="AJ164" s="122"/>
      <c r="AK164" s="122"/>
      <c r="AL164" s="122"/>
      <c r="AM164" s="122"/>
      <c r="AN164" s="122"/>
      <c r="AO164" s="125"/>
      <c r="AP164" s="12"/>
      <c r="AQ164" s="44"/>
    </row>
    <row r="165" spans="1:43" ht="14.45" customHeight="1">
      <c r="A165" s="178"/>
      <c r="B165" s="171"/>
      <c r="C165" s="171"/>
      <c r="D165" s="128"/>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23"/>
      <c r="AF165" s="123"/>
      <c r="AG165" s="123"/>
      <c r="AH165" s="123"/>
      <c r="AI165" s="123"/>
      <c r="AJ165" s="123"/>
      <c r="AK165" s="123"/>
      <c r="AL165" s="123"/>
      <c r="AM165" s="123"/>
      <c r="AN165" s="123"/>
      <c r="AO165" s="126"/>
      <c r="AP165" s="12"/>
      <c r="AQ165" s="44"/>
    </row>
    <row r="166" spans="1:43" ht="16.5">
      <c r="A166" s="179"/>
      <c r="B166" s="171"/>
      <c r="C166" s="171"/>
      <c r="D166" s="129"/>
      <c r="E166" s="132"/>
      <c r="F166" s="129"/>
      <c r="G166" s="129"/>
      <c r="H166" s="129"/>
      <c r="I166" s="129"/>
      <c r="J166" s="147"/>
      <c r="K166" s="150"/>
      <c r="L166" s="160"/>
      <c r="M166" s="15" t="b">
        <f>M161=N166</f>
        <v>1</v>
      </c>
      <c r="N166" s="75">
        <f>SUM(N161:N165)</f>
        <v>3</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127">
        <v>90</v>
      </c>
      <c r="E167" s="130"/>
      <c r="F167" s="127">
        <v>11</v>
      </c>
      <c r="G167" s="127"/>
      <c r="H167" s="127"/>
      <c r="I167" s="127"/>
      <c r="J167" s="145">
        <f>+F167+G167</f>
        <v>11</v>
      </c>
      <c r="K167" s="148">
        <f>+AO167</f>
        <v>0</v>
      </c>
      <c r="L167" s="158">
        <f>+J167+K167</f>
        <v>11</v>
      </c>
      <c r="M167" s="161">
        <f>+(D167+E167)-(L167)+H167-I167</f>
        <v>79</v>
      </c>
      <c r="N167" s="2">
        <v>60</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21"/>
      <c r="AF167" s="121"/>
      <c r="AG167" s="121"/>
      <c r="AH167" s="121"/>
      <c r="AI167" s="121"/>
      <c r="AJ167" s="121"/>
      <c r="AK167" s="121"/>
      <c r="AL167" s="121"/>
      <c r="AM167" s="121"/>
      <c r="AN167" s="121"/>
      <c r="AO167" s="124">
        <f>SUM(AD167:AN171)</f>
        <v>0</v>
      </c>
      <c r="AP167" s="12"/>
      <c r="AQ167" s="44"/>
    </row>
    <row r="168" spans="1:43" ht="14.45" customHeight="1">
      <c r="A168" s="178"/>
      <c r="B168" s="171"/>
      <c r="C168" s="171"/>
      <c r="D168" s="128"/>
      <c r="E168" s="131"/>
      <c r="F168" s="128"/>
      <c r="G168" s="128"/>
      <c r="H168" s="128"/>
      <c r="I168" s="128"/>
      <c r="J168" s="146"/>
      <c r="K168" s="149"/>
      <c r="L168" s="159"/>
      <c r="M168" s="162"/>
      <c r="N168" s="2">
        <v>19</v>
      </c>
      <c r="O168" s="88" t="s">
        <v>229</v>
      </c>
      <c r="P168" s="88" t="s">
        <v>228</v>
      </c>
      <c r="Q168" s="4">
        <v>46172</v>
      </c>
      <c r="R168" s="5" t="str">
        <f ca="1">IF(Q168=0," ",IFERROR(IF(DATEDIF(TODAY(),Q168,"M")&lt;=5,"ROJO",IF(DATEDIF(TODAY(),Q168,"M")&gt;=12,"VERDE",IF(AND(DATEDIF(TODAY(),Q168,"M")&gt;=6,DATEDIF(TODAY(),Q168,"M")&lt;=11),"AMARILLO"))),S168))</f>
        <v>NO VENCIDO</v>
      </c>
      <c r="S168" s="13" t="str">
        <f>IF(Q168=0," ",IF(Q168&lt;=$N$4,"VENCIDO","NO VENCIDO"))</f>
        <v>NO VENCIDO</v>
      </c>
      <c r="T168" s="6"/>
      <c r="U168" s="7"/>
      <c r="V168" s="7"/>
      <c r="W168" s="8"/>
      <c r="X168" s="8"/>
      <c r="Y168" s="165"/>
      <c r="Z168" s="9"/>
      <c r="AA168" s="1"/>
      <c r="AB168" s="172"/>
      <c r="AC168" s="172"/>
      <c r="AD168" s="173"/>
      <c r="AE168" s="122"/>
      <c r="AF168" s="122"/>
      <c r="AG168" s="122"/>
      <c r="AH168" s="122"/>
      <c r="AI168" s="122"/>
      <c r="AJ168" s="122"/>
      <c r="AK168" s="122"/>
      <c r="AL168" s="122"/>
      <c r="AM168" s="122"/>
      <c r="AN168" s="122"/>
      <c r="AO168" s="125"/>
      <c r="AP168" s="12"/>
      <c r="AQ168" s="44"/>
    </row>
    <row r="169" spans="1:43" ht="14.45" customHeight="1">
      <c r="A169" s="178"/>
      <c r="B169" s="171"/>
      <c r="C169" s="171"/>
      <c r="D169" s="128"/>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22"/>
      <c r="AF169" s="122"/>
      <c r="AG169" s="122"/>
      <c r="AH169" s="122"/>
      <c r="AI169" s="122"/>
      <c r="AJ169" s="122"/>
      <c r="AK169" s="122"/>
      <c r="AL169" s="122"/>
      <c r="AM169" s="122"/>
      <c r="AN169" s="122"/>
      <c r="AO169" s="125"/>
      <c r="AP169" s="12"/>
      <c r="AQ169" s="44"/>
    </row>
    <row r="170" spans="1:43" ht="14.45" customHeight="1">
      <c r="A170" s="178"/>
      <c r="B170" s="171"/>
      <c r="C170" s="171"/>
      <c r="D170" s="128"/>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22"/>
      <c r="AF170" s="122"/>
      <c r="AG170" s="122"/>
      <c r="AH170" s="122"/>
      <c r="AI170" s="122"/>
      <c r="AJ170" s="122"/>
      <c r="AK170" s="122"/>
      <c r="AL170" s="122"/>
      <c r="AM170" s="122"/>
      <c r="AN170" s="122"/>
      <c r="AO170" s="125"/>
      <c r="AP170" s="12"/>
      <c r="AQ170" s="44"/>
    </row>
    <row r="171" spans="1:43" ht="14.45" customHeight="1">
      <c r="A171" s="178"/>
      <c r="B171" s="171"/>
      <c r="C171" s="171"/>
      <c r="D171" s="128"/>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23"/>
      <c r="AF171" s="123"/>
      <c r="AG171" s="123"/>
      <c r="AH171" s="123"/>
      <c r="AI171" s="123"/>
      <c r="AJ171" s="123"/>
      <c r="AK171" s="123"/>
      <c r="AL171" s="123"/>
      <c r="AM171" s="123"/>
      <c r="AN171" s="123"/>
      <c r="AO171" s="126"/>
      <c r="AP171" s="12"/>
      <c r="AQ171" s="44"/>
    </row>
    <row r="172" spans="1:43" ht="16.5">
      <c r="A172" s="179"/>
      <c r="B172" s="171"/>
      <c r="C172" s="171"/>
      <c r="D172" s="129"/>
      <c r="E172" s="132"/>
      <c r="F172" s="129"/>
      <c r="G172" s="129"/>
      <c r="H172" s="129"/>
      <c r="I172" s="129"/>
      <c r="J172" s="147"/>
      <c r="K172" s="150"/>
      <c r="L172" s="160"/>
      <c r="M172" s="15" t="b">
        <f>M167=N172</f>
        <v>1</v>
      </c>
      <c r="N172" s="75">
        <f>SUM(N167:N171)</f>
        <v>79</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127"/>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21"/>
      <c r="AF173" s="121"/>
      <c r="AG173" s="121"/>
      <c r="AH173" s="121"/>
      <c r="AI173" s="121"/>
      <c r="AJ173" s="121"/>
      <c r="AK173" s="121"/>
      <c r="AL173" s="121"/>
      <c r="AM173" s="121"/>
      <c r="AN173" s="121"/>
      <c r="AO173" s="124">
        <f>SUM(AD173:AN177)</f>
        <v>0</v>
      </c>
      <c r="AP173" s="12"/>
      <c r="AQ173" s="44"/>
    </row>
    <row r="174" spans="1:43" ht="14.45" customHeight="1">
      <c r="A174" s="178"/>
      <c r="B174" s="171"/>
      <c r="C174" s="171"/>
      <c r="D174" s="128"/>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22"/>
      <c r="AF174" s="122"/>
      <c r="AG174" s="122"/>
      <c r="AH174" s="122"/>
      <c r="AI174" s="122"/>
      <c r="AJ174" s="122"/>
      <c r="AK174" s="122"/>
      <c r="AL174" s="122"/>
      <c r="AM174" s="122"/>
      <c r="AN174" s="122"/>
      <c r="AO174" s="125"/>
      <c r="AP174" s="12"/>
      <c r="AQ174" s="44"/>
    </row>
    <row r="175" spans="1:43" ht="14.45" customHeight="1">
      <c r="A175" s="178"/>
      <c r="B175" s="171"/>
      <c r="C175" s="171"/>
      <c r="D175" s="128"/>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22"/>
      <c r="AF175" s="122"/>
      <c r="AG175" s="122"/>
      <c r="AH175" s="122"/>
      <c r="AI175" s="122"/>
      <c r="AJ175" s="122"/>
      <c r="AK175" s="122"/>
      <c r="AL175" s="122"/>
      <c r="AM175" s="122"/>
      <c r="AN175" s="122"/>
      <c r="AO175" s="125"/>
      <c r="AP175" s="12"/>
      <c r="AQ175" s="44"/>
    </row>
    <row r="176" spans="1:43" ht="14.45" customHeight="1">
      <c r="A176" s="178"/>
      <c r="B176" s="171"/>
      <c r="C176" s="171"/>
      <c r="D176" s="128"/>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22"/>
      <c r="AF176" s="122"/>
      <c r="AG176" s="122"/>
      <c r="AH176" s="122"/>
      <c r="AI176" s="122"/>
      <c r="AJ176" s="122"/>
      <c r="AK176" s="122"/>
      <c r="AL176" s="122"/>
      <c r="AM176" s="122"/>
      <c r="AN176" s="122"/>
      <c r="AO176" s="125"/>
      <c r="AP176" s="12"/>
      <c r="AQ176" s="44"/>
    </row>
    <row r="177" spans="1:43" ht="14.45" customHeight="1">
      <c r="A177" s="178"/>
      <c r="B177" s="171"/>
      <c r="C177" s="171"/>
      <c r="D177" s="128"/>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23"/>
      <c r="AF177" s="123"/>
      <c r="AG177" s="123"/>
      <c r="AH177" s="123"/>
      <c r="AI177" s="123"/>
      <c r="AJ177" s="123"/>
      <c r="AK177" s="123"/>
      <c r="AL177" s="123"/>
      <c r="AM177" s="123"/>
      <c r="AN177" s="123"/>
      <c r="AO177" s="126"/>
      <c r="AP177" s="12"/>
      <c r="AQ177" s="44"/>
    </row>
    <row r="178" spans="1:43" ht="16.5">
      <c r="A178" s="179"/>
      <c r="B178" s="171"/>
      <c r="C178" s="171"/>
      <c r="D178" s="129"/>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127">
        <v>22</v>
      </c>
      <c r="E179" s="130"/>
      <c r="F179" s="127">
        <v>2</v>
      </c>
      <c r="G179" s="127"/>
      <c r="H179" s="127"/>
      <c r="I179" s="127"/>
      <c r="J179" s="145">
        <f>+F179+G179</f>
        <v>2</v>
      </c>
      <c r="K179" s="148">
        <f>+AO179</f>
        <v>0</v>
      </c>
      <c r="L179" s="158">
        <f>+J179+K179</f>
        <v>2</v>
      </c>
      <c r="M179" s="161">
        <f>+(D179+E179)-(L179)+H179-I179</f>
        <v>20</v>
      </c>
      <c r="N179" s="2">
        <v>20</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21"/>
      <c r="AF179" s="121"/>
      <c r="AG179" s="121"/>
      <c r="AH179" s="121"/>
      <c r="AI179" s="121"/>
      <c r="AJ179" s="121"/>
      <c r="AK179" s="121"/>
      <c r="AL179" s="121"/>
      <c r="AM179" s="121"/>
      <c r="AN179" s="121"/>
      <c r="AO179" s="124">
        <f>SUM(AD179:AN183)</f>
        <v>0</v>
      </c>
      <c r="AP179" s="12"/>
      <c r="AQ179" s="44"/>
    </row>
    <row r="180" spans="1:43" ht="14.45" customHeight="1">
      <c r="A180" s="178"/>
      <c r="B180" s="171"/>
      <c r="C180" s="171"/>
      <c r="D180" s="128"/>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22"/>
      <c r="AF180" s="122"/>
      <c r="AG180" s="122"/>
      <c r="AH180" s="122"/>
      <c r="AI180" s="122"/>
      <c r="AJ180" s="122"/>
      <c r="AK180" s="122"/>
      <c r="AL180" s="122"/>
      <c r="AM180" s="122"/>
      <c r="AN180" s="122"/>
      <c r="AO180" s="125"/>
      <c r="AP180" s="12"/>
      <c r="AQ180" s="44"/>
    </row>
    <row r="181" spans="1:43" ht="14.45" customHeight="1">
      <c r="A181" s="178"/>
      <c r="B181" s="171"/>
      <c r="C181" s="171"/>
      <c r="D181" s="128"/>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22"/>
      <c r="AF181" s="122"/>
      <c r="AG181" s="122"/>
      <c r="AH181" s="122"/>
      <c r="AI181" s="122"/>
      <c r="AJ181" s="122"/>
      <c r="AK181" s="122"/>
      <c r="AL181" s="122"/>
      <c r="AM181" s="122"/>
      <c r="AN181" s="122"/>
      <c r="AO181" s="125"/>
      <c r="AP181" s="12"/>
      <c r="AQ181" s="44"/>
    </row>
    <row r="182" spans="1:43" ht="14.45" customHeight="1">
      <c r="A182" s="178"/>
      <c r="B182" s="171"/>
      <c r="C182" s="171"/>
      <c r="D182" s="128"/>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22"/>
      <c r="AF182" s="122"/>
      <c r="AG182" s="122"/>
      <c r="AH182" s="122"/>
      <c r="AI182" s="122"/>
      <c r="AJ182" s="122"/>
      <c r="AK182" s="122"/>
      <c r="AL182" s="122"/>
      <c r="AM182" s="122"/>
      <c r="AN182" s="122"/>
      <c r="AO182" s="125"/>
      <c r="AP182" s="12"/>
      <c r="AQ182" s="44"/>
    </row>
    <row r="183" spans="1:43" ht="14.45" customHeight="1">
      <c r="A183" s="178"/>
      <c r="B183" s="171"/>
      <c r="C183" s="171"/>
      <c r="D183" s="128"/>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23"/>
      <c r="AF183" s="123"/>
      <c r="AG183" s="123"/>
      <c r="AH183" s="123"/>
      <c r="AI183" s="123"/>
      <c r="AJ183" s="123"/>
      <c r="AK183" s="123"/>
      <c r="AL183" s="123"/>
      <c r="AM183" s="123"/>
      <c r="AN183" s="123"/>
      <c r="AO183" s="126"/>
      <c r="AP183" s="12"/>
      <c r="AQ183" s="44"/>
    </row>
    <row r="184" spans="1:43" ht="16.5">
      <c r="A184" s="179"/>
      <c r="B184" s="171"/>
      <c r="C184" s="171"/>
      <c r="D184" s="129"/>
      <c r="E184" s="132"/>
      <c r="F184" s="129"/>
      <c r="G184" s="129"/>
      <c r="H184" s="129"/>
      <c r="I184" s="129"/>
      <c r="J184" s="147"/>
      <c r="K184" s="150"/>
      <c r="L184" s="160"/>
      <c r="M184" s="15" t="b">
        <f>M179=N184</f>
        <v>1</v>
      </c>
      <c r="N184" s="75">
        <f>SUM(N179:N183)</f>
        <v>20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127"/>
      <c r="E185" s="130"/>
      <c r="F185" s="127">
        <v>0</v>
      </c>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21"/>
      <c r="AF185" s="121"/>
      <c r="AG185" s="121"/>
      <c r="AH185" s="121"/>
      <c r="AI185" s="121"/>
      <c r="AJ185" s="121"/>
      <c r="AK185" s="121"/>
      <c r="AL185" s="121"/>
      <c r="AM185" s="121"/>
      <c r="AN185" s="121"/>
      <c r="AO185" s="124">
        <f>SUM(AD185:AN189)</f>
        <v>0</v>
      </c>
      <c r="AP185" s="12"/>
      <c r="AQ185" s="44"/>
    </row>
    <row r="186" spans="1:43" ht="14.45" customHeight="1">
      <c r="A186" s="178"/>
      <c r="B186" s="171"/>
      <c r="C186" s="171"/>
      <c r="D186" s="128"/>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22"/>
      <c r="AF186" s="122"/>
      <c r="AG186" s="122"/>
      <c r="AH186" s="122"/>
      <c r="AI186" s="122"/>
      <c r="AJ186" s="122"/>
      <c r="AK186" s="122"/>
      <c r="AL186" s="122"/>
      <c r="AM186" s="122"/>
      <c r="AN186" s="122"/>
      <c r="AO186" s="125"/>
      <c r="AP186" s="12"/>
      <c r="AQ186" s="44"/>
    </row>
    <row r="187" spans="1:43" ht="14.45" customHeight="1">
      <c r="A187" s="178"/>
      <c r="B187" s="171"/>
      <c r="C187" s="171"/>
      <c r="D187" s="128"/>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22"/>
      <c r="AF187" s="122"/>
      <c r="AG187" s="122"/>
      <c r="AH187" s="122"/>
      <c r="AI187" s="122"/>
      <c r="AJ187" s="122"/>
      <c r="AK187" s="122"/>
      <c r="AL187" s="122"/>
      <c r="AM187" s="122"/>
      <c r="AN187" s="122"/>
      <c r="AO187" s="125"/>
      <c r="AP187" s="12"/>
      <c r="AQ187" s="44"/>
    </row>
    <row r="188" spans="1:43" ht="14.45" customHeight="1">
      <c r="A188" s="178"/>
      <c r="B188" s="171"/>
      <c r="C188" s="171"/>
      <c r="D188" s="128"/>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22"/>
      <c r="AF188" s="122"/>
      <c r="AG188" s="122"/>
      <c r="AH188" s="122"/>
      <c r="AI188" s="122"/>
      <c r="AJ188" s="122"/>
      <c r="AK188" s="122"/>
      <c r="AL188" s="122"/>
      <c r="AM188" s="122"/>
      <c r="AN188" s="122"/>
      <c r="AO188" s="125"/>
      <c r="AP188" s="12"/>
      <c r="AQ188" s="44"/>
    </row>
    <row r="189" spans="1:43" ht="14.45" customHeight="1">
      <c r="A189" s="178"/>
      <c r="B189" s="171"/>
      <c r="C189" s="171"/>
      <c r="D189" s="128"/>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23"/>
      <c r="AF189" s="123"/>
      <c r="AG189" s="123"/>
      <c r="AH189" s="123"/>
      <c r="AI189" s="123"/>
      <c r="AJ189" s="123"/>
      <c r="AK189" s="123"/>
      <c r="AL189" s="123"/>
      <c r="AM189" s="123"/>
      <c r="AN189" s="123"/>
      <c r="AO189" s="126"/>
      <c r="AP189" s="12"/>
      <c r="AQ189" s="44"/>
    </row>
    <row r="190" spans="1:43" ht="16.5">
      <c r="A190" s="179"/>
      <c r="B190" s="171"/>
      <c r="C190" s="171"/>
      <c r="D190" s="129"/>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127">
        <v>6</v>
      </c>
      <c r="E191" s="130"/>
      <c r="F191" s="127">
        <v>0</v>
      </c>
      <c r="G191" s="127"/>
      <c r="H191" s="127"/>
      <c r="I191" s="127"/>
      <c r="J191" s="145">
        <f>+F191+G191</f>
        <v>0</v>
      </c>
      <c r="K191" s="148">
        <f>+AO191</f>
        <v>0</v>
      </c>
      <c r="L191" s="158">
        <f>+J191+K191</f>
        <v>0</v>
      </c>
      <c r="M191" s="161">
        <f>+(D191+E191)-(L191)+H191-I191</f>
        <v>6</v>
      </c>
      <c r="N191" s="2">
        <v>6</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21"/>
      <c r="AF191" s="121"/>
      <c r="AG191" s="121"/>
      <c r="AH191" s="121"/>
      <c r="AI191" s="121"/>
      <c r="AJ191" s="121"/>
      <c r="AK191" s="121"/>
      <c r="AL191" s="121"/>
      <c r="AM191" s="121"/>
      <c r="AN191" s="121"/>
      <c r="AO191" s="124">
        <f>SUM(AD191:AN195)</f>
        <v>0</v>
      </c>
      <c r="AP191" s="12"/>
      <c r="AQ191" s="44"/>
    </row>
    <row r="192" spans="1:43" ht="14.45" customHeight="1">
      <c r="A192" s="178"/>
      <c r="B192" s="171"/>
      <c r="C192" s="171"/>
      <c r="D192" s="128"/>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22"/>
      <c r="AF192" s="122"/>
      <c r="AG192" s="122"/>
      <c r="AH192" s="122"/>
      <c r="AI192" s="122"/>
      <c r="AJ192" s="122"/>
      <c r="AK192" s="122"/>
      <c r="AL192" s="122"/>
      <c r="AM192" s="122"/>
      <c r="AN192" s="122"/>
      <c r="AO192" s="125"/>
      <c r="AP192" s="12"/>
      <c r="AQ192" s="44"/>
    </row>
    <row r="193" spans="1:43" ht="14.45" customHeight="1">
      <c r="A193" s="178"/>
      <c r="B193" s="171"/>
      <c r="C193" s="171"/>
      <c r="D193" s="128"/>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22"/>
      <c r="AF193" s="122"/>
      <c r="AG193" s="122"/>
      <c r="AH193" s="122"/>
      <c r="AI193" s="122"/>
      <c r="AJ193" s="122"/>
      <c r="AK193" s="122"/>
      <c r="AL193" s="122"/>
      <c r="AM193" s="122"/>
      <c r="AN193" s="122"/>
      <c r="AO193" s="125"/>
      <c r="AP193" s="12"/>
      <c r="AQ193" s="44"/>
    </row>
    <row r="194" spans="1:43" ht="14.45" customHeight="1">
      <c r="A194" s="178"/>
      <c r="B194" s="171"/>
      <c r="C194" s="171"/>
      <c r="D194" s="128"/>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22"/>
      <c r="AF194" s="122"/>
      <c r="AG194" s="122"/>
      <c r="AH194" s="122"/>
      <c r="AI194" s="122"/>
      <c r="AJ194" s="122"/>
      <c r="AK194" s="122"/>
      <c r="AL194" s="122"/>
      <c r="AM194" s="122"/>
      <c r="AN194" s="122"/>
      <c r="AO194" s="125"/>
      <c r="AP194" s="12"/>
      <c r="AQ194" s="44"/>
    </row>
    <row r="195" spans="1:43" ht="14.45" customHeight="1">
      <c r="A195" s="178"/>
      <c r="B195" s="171"/>
      <c r="C195" s="171"/>
      <c r="D195" s="128"/>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23"/>
      <c r="AF195" s="123"/>
      <c r="AG195" s="123"/>
      <c r="AH195" s="123"/>
      <c r="AI195" s="123"/>
      <c r="AJ195" s="123"/>
      <c r="AK195" s="123"/>
      <c r="AL195" s="123"/>
      <c r="AM195" s="123"/>
      <c r="AN195" s="123"/>
      <c r="AO195" s="126"/>
      <c r="AP195" s="12"/>
      <c r="AQ195" s="44"/>
    </row>
    <row r="196" spans="1:43" ht="16.5">
      <c r="A196" s="179"/>
      <c r="B196" s="171"/>
      <c r="C196" s="171"/>
      <c r="D196" s="129"/>
      <c r="E196" s="132"/>
      <c r="F196" s="129"/>
      <c r="G196" s="129"/>
      <c r="H196" s="129"/>
      <c r="I196" s="129"/>
      <c r="J196" s="147"/>
      <c r="K196" s="150"/>
      <c r="L196" s="160"/>
      <c r="M196" s="15" t="b">
        <f>M191=N196</f>
        <v>1</v>
      </c>
      <c r="N196" s="75">
        <f>SUM(N191:N195)</f>
        <v>6</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127">
        <v>4</v>
      </c>
      <c r="E197" s="130"/>
      <c r="F197" s="127">
        <v>0</v>
      </c>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21"/>
      <c r="AF197" s="121"/>
      <c r="AG197" s="121"/>
      <c r="AH197" s="121"/>
      <c r="AI197" s="121"/>
      <c r="AJ197" s="121"/>
      <c r="AK197" s="121"/>
      <c r="AL197" s="121"/>
      <c r="AM197" s="121"/>
      <c r="AN197" s="121"/>
      <c r="AO197" s="124">
        <f>SUM(AD197:AN201)</f>
        <v>0</v>
      </c>
      <c r="AP197" s="12"/>
      <c r="AQ197" s="44"/>
    </row>
    <row r="198" spans="1:43" ht="14.45" customHeight="1">
      <c r="A198" s="178"/>
      <c r="B198" s="171"/>
      <c r="C198" s="171"/>
      <c r="D198" s="128"/>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22"/>
      <c r="AF198" s="122"/>
      <c r="AG198" s="122"/>
      <c r="AH198" s="122"/>
      <c r="AI198" s="122"/>
      <c r="AJ198" s="122"/>
      <c r="AK198" s="122"/>
      <c r="AL198" s="122"/>
      <c r="AM198" s="122"/>
      <c r="AN198" s="122"/>
      <c r="AO198" s="125"/>
      <c r="AP198" s="12"/>
      <c r="AQ198" s="44"/>
    </row>
    <row r="199" spans="1:43" ht="14.45" customHeight="1">
      <c r="A199" s="178"/>
      <c r="B199" s="171"/>
      <c r="C199" s="171"/>
      <c r="D199" s="128"/>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22"/>
      <c r="AF199" s="122"/>
      <c r="AG199" s="122"/>
      <c r="AH199" s="122"/>
      <c r="AI199" s="122"/>
      <c r="AJ199" s="122"/>
      <c r="AK199" s="122"/>
      <c r="AL199" s="122"/>
      <c r="AM199" s="122"/>
      <c r="AN199" s="122"/>
      <c r="AO199" s="125"/>
      <c r="AP199" s="12"/>
      <c r="AQ199" s="44"/>
    </row>
    <row r="200" spans="1:43" ht="14.45" customHeight="1">
      <c r="A200" s="178"/>
      <c r="B200" s="171"/>
      <c r="C200" s="171"/>
      <c r="D200" s="128"/>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22"/>
      <c r="AF200" s="122"/>
      <c r="AG200" s="122"/>
      <c r="AH200" s="122"/>
      <c r="AI200" s="122"/>
      <c r="AJ200" s="122"/>
      <c r="AK200" s="122"/>
      <c r="AL200" s="122"/>
      <c r="AM200" s="122"/>
      <c r="AN200" s="122"/>
      <c r="AO200" s="125"/>
      <c r="AP200" s="12"/>
      <c r="AQ200" s="44"/>
    </row>
    <row r="201" spans="1:43" ht="14.45" customHeight="1">
      <c r="A201" s="178"/>
      <c r="B201" s="171"/>
      <c r="C201" s="171"/>
      <c r="D201" s="128"/>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23"/>
      <c r="AF201" s="123"/>
      <c r="AG201" s="123"/>
      <c r="AH201" s="123"/>
      <c r="AI201" s="123"/>
      <c r="AJ201" s="123"/>
      <c r="AK201" s="123"/>
      <c r="AL201" s="123"/>
      <c r="AM201" s="123"/>
      <c r="AN201" s="123"/>
      <c r="AO201" s="126"/>
      <c r="AP201" s="12"/>
      <c r="AQ201" s="44"/>
    </row>
    <row r="202" spans="1:43" ht="16.5">
      <c r="A202" s="179"/>
      <c r="B202" s="171"/>
      <c r="C202" s="171"/>
      <c r="D202" s="129"/>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127"/>
      <c r="E203" s="130"/>
      <c r="F203" s="127">
        <v>0</v>
      </c>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21"/>
      <c r="AF203" s="121"/>
      <c r="AG203" s="121"/>
      <c r="AH203" s="121"/>
      <c r="AI203" s="121"/>
      <c r="AJ203" s="121"/>
      <c r="AK203" s="121"/>
      <c r="AL203" s="121"/>
      <c r="AM203" s="121"/>
      <c r="AN203" s="121"/>
      <c r="AO203" s="124">
        <f>SUM(AD203:AN207)</f>
        <v>0</v>
      </c>
      <c r="AP203" s="12"/>
      <c r="AQ203" s="44"/>
    </row>
    <row r="204" spans="1:43" ht="14.45" customHeight="1">
      <c r="A204" s="178"/>
      <c r="B204" s="171"/>
      <c r="C204" s="171"/>
      <c r="D204" s="128"/>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22"/>
      <c r="AF204" s="122"/>
      <c r="AG204" s="122"/>
      <c r="AH204" s="122"/>
      <c r="AI204" s="122"/>
      <c r="AJ204" s="122"/>
      <c r="AK204" s="122"/>
      <c r="AL204" s="122"/>
      <c r="AM204" s="122"/>
      <c r="AN204" s="122"/>
      <c r="AO204" s="125"/>
      <c r="AP204" s="12"/>
      <c r="AQ204" s="44"/>
    </row>
    <row r="205" spans="1:43" ht="14.45" customHeight="1">
      <c r="A205" s="178"/>
      <c r="B205" s="171"/>
      <c r="C205" s="171"/>
      <c r="D205" s="128"/>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22"/>
      <c r="AF205" s="122"/>
      <c r="AG205" s="122"/>
      <c r="AH205" s="122"/>
      <c r="AI205" s="122"/>
      <c r="AJ205" s="122"/>
      <c r="AK205" s="122"/>
      <c r="AL205" s="122"/>
      <c r="AM205" s="122"/>
      <c r="AN205" s="122"/>
      <c r="AO205" s="125"/>
      <c r="AP205" s="12"/>
      <c r="AQ205" s="44"/>
    </row>
    <row r="206" spans="1:43" ht="14.45" customHeight="1">
      <c r="A206" s="178"/>
      <c r="B206" s="171"/>
      <c r="C206" s="171"/>
      <c r="D206" s="128"/>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22"/>
      <c r="AF206" s="122"/>
      <c r="AG206" s="122"/>
      <c r="AH206" s="122"/>
      <c r="AI206" s="122"/>
      <c r="AJ206" s="122"/>
      <c r="AK206" s="122"/>
      <c r="AL206" s="122"/>
      <c r="AM206" s="122"/>
      <c r="AN206" s="122"/>
      <c r="AO206" s="125"/>
      <c r="AP206" s="12"/>
      <c r="AQ206" s="44"/>
    </row>
    <row r="207" spans="1:43" ht="14.45" customHeight="1">
      <c r="A207" s="178"/>
      <c r="B207" s="171"/>
      <c r="C207" s="171"/>
      <c r="D207" s="128"/>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23"/>
      <c r="AF207" s="123"/>
      <c r="AG207" s="123"/>
      <c r="AH207" s="123"/>
      <c r="AI207" s="123"/>
      <c r="AJ207" s="123"/>
      <c r="AK207" s="123"/>
      <c r="AL207" s="123"/>
      <c r="AM207" s="123"/>
      <c r="AN207" s="123"/>
      <c r="AO207" s="126"/>
      <c r="AP207" s="12"/>
      <c r="AQ207" s="44"/>
    </row>
    <row r="208" spans="1:43" ht="16.5">
      <c r="A208" s="179"/>
      <c r="B208" s="171"/>
      <c r="C208" s="171"/>
      <c r="D208" s="129"/>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127"/>
      <c r="E209" s="130"/>
      <c r="F209" s="127">
        <v>0</v>
      </c>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21"/>
      <c r="AF209" s="121"/>
      <c r="AG209" s="121"/>
      <c r="AH209" s="121"/>
      <c r="AI209" s="121"/>
      <c r="AJ209" s="121"/>
      <c r="AK209" s="121"/>
      <c r="AL209" s="121"/>
      <c r="AM209" s="121"/>
      <c r="AN209" s="121"/>
      <c r="AO209" s="124">
        <f>SUM(AD209:AN213)</f>
        <v>0</v>
      </c>
      <c r="AP209" s="12"/>
      <c r="AQ209" s="44"/>
    </row>
    <row r="210" spans="1:43" ht="14.45" customHeight="1">
      <c r="A210" s="178"/>
      <c r="B210" s="171"/>
      <c r="C210" s="171"/>
      <c r="D210" s="128"/>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22"/>
      <c r="AF210" s="122"/>
      <c r="AG210" s="122"/>
      <c r="AH210" s="122"/>
      <c r="AI210" s="122"/>
      <c r="AJ210" s="122"/>
      <c r="AK210" s="122"/>
      <c r="AL210" s="122"/>
      <c r="AM210" s="122"/>
      <c r="AN210" s="122"/>
      <c r="AO210" s="125"/>
      <c r="AP210" s="12"/>
      <c r="AQ210" s="44"/>
    </row>
    <row r="211" spans="1:43" ht="14.45" customHeight="1">
      <c r="A211" s="178"/>
      <c r="B211" s="171"/>
      <c r="C211" s="171"/>
      <c r="D211" s="128"/>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22"/>
      <c r="AF211" s="122"/>
      <c r="AG211" s="122"/>
      <c r="AH211" s="122"/>
      <c r="AI211" s="122"/>
      <c r="AJ211" s="122"/>
      <c r="AK211" s="122"/>
      <c r="AL211" s="122"/>
      <c r="AM211" s="122"/>
      <c r="AN211" s="122"/>
      <c r="AO211" s="125"/>
      <c r="AP211" s="12"/>
      <c r="AQ211" s="44"/>
    </row>
    <row r="212" spans="1:43" ht="14.45" customHeight="1">
      <c r="A212" s="178"/>
      <c r="B212" s="171"/>
      <c r="C212" s="171"/>
      <c r="D212" s="128"/>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22"/>
      <c r="AF212" s="122"/>
      <c r="AG212" s="122"/>
      <c r="AH212" s="122"/>
      <c r="AI212" s="122"/>
      <c r="AJ212" s="122"/>
      <c r="AK212" s="122"/>
      <c r="AL212" s="122"/>
      <c r="AM212" s="122"/>
      <c r="AN212" s="122"/>
      <c r="AO212" s="125"/>
      <c r="AP212" s="12"/>
      <c r="AQ212" s="44"/>
    </row>
    <row r="213" spans="1:43" ht="14.45" customHeight="1">
      <c r="A213" s="178"/>
      <c r="B213" s="171"/>
      <c r="C213" s="171"/>
      <c r="D213" s="128"/>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23"/>
      <c r="AF213" s="123"/>
      <c r="AG213" s="123"/>
      <c r="AH213" s="123"/>
      <c r="AI213" s="123"/>
      <c r="AJ213" s="123"/>
      <c r="AK213" s="123"/>
      <c r="AL213" s="123"/>
      <c r="AM213" s="123"/>
      <c r="AN213" s="123"/>
      <c r="AO213" s="126"/>
      <c r="AP213" s="12"/>
      <c r="AQ213" s="44"/>
    </row>
    <row r="214" spans="1:43" ht="16.5">
      <c r="A214" s="179"/>
      <c r="B214" s="171"/>
      <c r="C214" s="171"/>
      <c r="D214" s="129"/>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127"/>
      <c r="E215" s="130"/>
      <c r="F215" s="127">
        <v>0</v>
      </c>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21"/>
      <c r="AF215" s="121"/>
      <c r="AG215" s="121"/>
      <c r="AH215" s="121"/>
      <c r="AI215" s="121"/>
      <c r="AJ215" s="121"/>
      <c r="AK215" s="121"/>
      <c r="AL215" s="121"/>
      <c r="AM215" s="121"/>
      <c r="AN215" s="121"/>
      <c r="AO215" s="124">
        <f>SUM(AD215:AN219)</f>
        <v>0</v>
      </c>
      <c r="AP215" s="12"/>
      <c r="AQ215" s="44"/>
    </row>
    <row r="216" spans="1:43" ht="14.45" customHeight="1">
      <c r="A216" s="178"/>
      <c r="B216" s="171"/>
      <c r="C216" s="171"/>
      <c r="D216" s="128"/>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22"/>
      <c r="AF216" s="122"/>
      <c r="AG216" s="122"/>
      <c r="AH216" s="122"/>
      <c r="AI216" s="122"/>
      <c r="AJ216" s="122"/>
      <c r="AK216" s="122"/>
      <c r="AL216" s="122"/>
      <c r="AM216" s="122"/>
      <c r="AN216" s="122"/>
      <c r="AO216" s="125"/>
      <c r="AP216" s="12"/>
      <c r="AQ216" s="44"/>
    </row>
    <row r="217" spans="1:43" ht="14.45" customHeight="1">
      <c r="A217" s="178"/>
      <c r="B217" s="171"/>
      <c r="C217" s="171"/>
      <c r="D217" s="128"/>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22"/>
      <c r="AF217" s="122"/>
      <c r="AG217" s="122"/>
      <c r="AH217" s="122"/>
      <c r="AI217" s="122"/>
      <c r="AJ217" s="122"/>
      <c r="AK217" s="122"/>
      <c r="AL217" s="122"/>
      <c r="AM217" s="122"/>
      <c r="AN217" s="122"/>
      <c r="AO217" s="125"/>
      <c r="AP217" s="12"/>
      <c r="AQ217" s="44"/>
    </row>
    <row r="218" spans="1:43" ht="14.45" customHeight="1">
      <c r="A218" s="178"/>
      <c r="B218" s="171"/>
      <c r="C218" s="171"/>
      <c r="D218" s="128"/>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22"/>
      <c r="AF218" s="122"/>
      <c r="AG218" s="122"/>
      <c r="AH218" s="122"/>
      <c r="AI218" s="122"/>
      <c r="AJ218" s="122"/>
      <c r="AK218" s="122"/>
      <c r="AL218" s="122"/>
      <c r="AM218" s="122"/>
      <c r="AN218" s="122"/>
      <c r="AO218" s="125"/>
      <c r="AP218" s="12"/>
      <c r="AQ218" s="44"/>
    </row>
    <row r="219" spans="1:43" ht="14.45" customHeight="1">
      <c r="A219" s="178"/>
      <c r="B219" s="171"/>
      <c r="C219" s="171"/>
      <c r="D219" s="128"/>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23"/>
      <c r="AF219" s="123"/>
      <c r="AG219" s="123"/>
      <c r="AH219" s="123"/>
      <c r="AI219" s="123"/>
      <c r="AJ219" s="123"/>
      <c r="AK219" s="123"/>
      <c r="AL219" s="123"/>
      <c r="AM219" s="123"/>
      <c r="AN219" s="123"/>
      <c r="AO219" s="126"/>
      <c r="AP219" s="12"/>
      <c r="AQ219" s="44"/>
    </row>
    <row r="220" spans="1:43" ht="16.5">
      <c r="A220" s="179"/>
      <c r="B220" s="180"/>
      <c r="C220" s="180"/>
      <c r="D220" s="129"/>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127">
        <v>70</v>
      </c>
      <c r="E222" s="130"/>
      <c r="F222" s="127">
        <v>1</v>
      </c>
      <c r="G222" s="127"/>
      <c r="H222" s="127"/>
      <c r="I222" s="127"/>
      <c r="J222" s="145">
        <f>+F222+G222</f>
        <v>1</v>
      </c>
      <c r="K222" s="148">
        <f>+AO222</f>
        <v>9</v>
      </c>
      <c r="L222" s="158">
        <f>+J222+K222</f>
        <v>10</v>
      </c>
      <c r="M222" s="161">
        <f>+(D222+E222)-(L222)+H222-I222</f>
        <v>60</v>
      </c>
      <c r="N222" s="2">
        <v>60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128"/>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128"/>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128"/>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128"/>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129"/>
      <c r="E227" s="132"/>
      <c r="F227" s="129"/>
      <c r="G227" s="129"/>
      <c r="H227" s="129"/>
      <c r="I227" s="129"/>
      <c r="J227" s="147"/>
      <c r="K227" s="150"/>
      <c r="L227" s="160"/>
      <c r="M227" s="15" t="b">
        <f>M222=N227</f>
        <v>1</v>
      </c>
      <c r="N227" s="75">
        <f>SUM(N222:N226)</f>
        <v>60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127">
        <v>50</v>
      </c>
      <c r="E228" s="130"/>
      <c r="F228" s="127">
        <v>16</v>
      </c>
      <c r="G228" s="127"/>
      <c r="H228" s="127"/>
      <c r="I228" s="127">
        <v>10</v>
      </c>
      <c r="J228" s="145">
        <f>+F228+G228</f>
        <v>16</v>
      </c>
      <c r="K228" s="148">
        <f>+AO228</f>
        <v>0</v>
      </c>
      <c r="L228" s="158">
        <f>+J228+K228</f>
        <v>16</v>
      </c>
      <c r="M228" s="161">
        <f>+(D228+E228)-(L228)+H228-I228</f>
        <v>24</v>
      </c>
      <c r="N228" s="2">
        <v>24</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21"/>
      <c r="AG228" s="121"/>
      <c r="AH228" s="121"/>
      <c r="AI228" s="121"/>
      <c r="AJ228" s="121"/>
      <c r="AK228" s="121"/>
      <c r="AL228" s="121"/>
      <c r="AM228" s="121"/>
      <c r="AN228" s="121"/>
      <c r="AO228" s="124">
        <f>SUM(AD228:AN232)</f>
        <v>0</v>
      </c>
      <c r="AP228" s="12"/>
      <c r="AQ228" s="44"/>
    </row>
    <row r="229" spans="1:43" ht="14.45" customHeight="1">
      <c r="A229" s="170"/>
      <c r="B229" s="171"/>
      <c r="C229" s="171"/>
      <c r="D229" s="128"/>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22"/>
      <c r="AG229" s="122"/>
      <c r="AH229" s="122"/>
      <c r="AI229" s="122"/>
      <c r="AJ229" s="122"/>
      <c r="AK229" s="122"/>
      <c r="AL229" s="122"/>
      <c r="AM229" s="122"/>
      <c r="AN229" s="122"/>
      <c r="AO229" s="125"/>
      <c r="AP229" s="12"/>
      <c r="AQ229" s="44"/>
    </row>
    <row r="230" spans="1:43" ht="14.45" customHeight="1">
      <c r="A230" s="170"/>
      <c r="B230" s="171"/>
      <c r="C230" s="171"/>
      <c r="D230" s="128"/>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22"/>
      <c r="AG230" s="122"/>
      <c r="AH230" s="122"/>
      <c r="AI230" s="122"/>
      <c r="AJ230" s="122"/>
      <c r="AK230" s="122"/>
      <c r="AL230" s="122"/>
      <c r="AM230" s="122"/>
      <c r="AN230" s="122"/>
      <c r="AO230" s="125"/>
      <c r="AP230" s="12"/>
      <c r="AQ230" s="44"/>
    </row>
    <row r="231" spans="1:43" ht="14.45" customHeight="1">
      <c r="A231" s="170"/>
      <c r="B231" s="171"/>
      <c r="C231" s="171"/>
      <c r="D231" s="128"/>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22"/>
      <c r="AG231" s="122"/>
      <c r="AH231" s="122"/>
      <c r="AI231" s="122"/>
      <c r="AJ231" s="122"/>
      <c r="AK231" s="122"/>
      <c r="AL231" s="122"/>
      <c r="AM231" s="122"/>
      <c r="AN231" s="122"/>
      <c r="AO231" s="125"/>
      <c r="AP231" s="12"/>
      <c r="AQ231" s="44"/>
    </row>
    <row r="232" spans="1:43" ht="14.45" customHeight="1">
      <c r="A232" s="170"/>
      <c r="B232" s="171"/>
      <c r="C232" s="171"/>
      <c r="D232" s="128"/>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23"/>
      <c r="AG232" s="123"/>
      <c r="AH232" s="123"/>
      <c r="AI232" s="123"/>
      <c r="AJ232" s="123"/>
      <c r="AK232" s="123"/>
      <c r="AL232" s="123"/>
      <c r="AM232" s="123"/>
      <c r="AN232" s="123"/>
      <c r="AO232" s="126"/>
      <c r="AP232" s="12"/>
      <c r="AQ232" s="44"/>
    </row>
    <row r="233" spans="1:43" ht="16.5">
      <c r="A233" s="170"/>
      <c r="B233" s="171"/>
      <c r="C233" s="171"/>
      <c r="D233" s="129"/>
      <c r="E233" s="132"/>
      <c r="F233" s="129"/>
      <c r="G233" s="129"/>
      <c r="H233" s="129"/>
      <c r="I233" s="129"/>
      <c r="J233" s="147"/>
      <c r="K233" s="150"/>
      <c r="L233" s="160"/>
      <c r="M233" s="15" t="b">
        <f>M228=N233</f>
        <v>1</v>
      </c>
      <c r="N233" s="75">
        <f>SUM(N228:N232)</f>
        <v>24</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127"/>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21"/>
      <c r="AF234" s="121"/>
      <c r="AG234" s="121"/>
      <c r="AH234" s="121"/>
      <c r="AI234" s="121"/>
      <c r="AJ234" s="121"/>
      <c r="AK234" s="121"/>
      <c r="AL234" s="121"/>
      <c r="AM234" s="121"/>
      <c r="AN234" s="121"/>
      <c r="AO234" s="124">
        <f>SUM(AD234:AN238)</f>
        <v>0</v>
      </c>
      <c r="AP234" s="12"/>
      <c r="AQ234" s="44"/>
    </row>
    <row r="235" spans="1:43" ht="14.45" customHeight="1">
      <c r="A235" s="170"/>
      <c r="B235" s="171"/>
      <c r="C235" s="171"/>
      <c r="D235" s="128"/>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22"/>
      <c r="AF235" s="122"/>
      <c r="AG235" s="122"/>
      <c r="AH235" s="122"/>
      <c r="AI235" s="122"/>
      <c r="AJ235" s="122"/>
      <c r="AK235" s="122"/>
      <c r="AL235" s="122"/>
      <c r="AM235" s="122"/>
      <c r="AN235" s="122"/>
      <c r="AO235" s="125"/>
      <c r="AP235" s="12"/>
      <c r="AQ235" s="44"/>
    </row>
    <row r="236" spans="1:43" ht="14.45" customHeight="1">
      <c r="A236" s="170"/>
      <c r="B236" s="171"/>
      <c r="C236" s="171"/>
      <c r="D236" s="128"/>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22"/>
      <c r="AF236" s="122"/>
      <c r="AG236" s="122"/>
      <c r="AH236" s="122"/>
      <c r="AI236" s="122"/>
      <c r="AJ236" s="122"/>
      <c r="AK236" s="122"/>
      <c r="AL236" s="122"/>
      <c r="AM236" s="122"/>
      <c r="AN236" s="122"/>
      <c r="AO236" s="125"/>
      <c r="AP236" s="12"/>
      <c r="AQ236" s="44"/>
    </row>
    <row r="237" spans="1:43" ht="14.45" customHeight="1">
      <c r="A237" s="170"/>
      <c r="B237" s="171"/>
      <c r="C237" s="171"/>
      <c r="D237" s="128"/>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22"/>
      <c r="AF237" s="122"/>
      <c r="AG237" s="122"/>
      <c r="AH237" s="122"/>
      <c r="AI237" s="122"/>
      <c r="AJ237" s="122"/>
      <c r="AK237" s="122"/>
      <c r="AL237" s="122"/>
      <c r="AM237" s="122"/>
      <c r="AN237" s="122"/>
      <c r="AO237" s="125"/>
      <c r="AP237" s="12"/>
      <c r="AQ237" s="44"/>
    </row>
    <row r="238" spans="1:43" ht="14.45" customHeight="1">
      <c r="A238" s="170"/>
      <c r="B238" s="171"/>
      <c r="C238" s="171"/>
      <c r="D238" s="128"/>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23"/>
      <c r="AF238" s="123"/>
      <c r="AG238" s="123"/>
      <c r="AH238" s="123"/>
      <c r="AI238" s="123"/>
      <c r="AJ238" s="123"/>
      <c r="AK238" s="123"/>
      <c r="AL238" s="123"/>
      <c r="AM238" s="123"/>
      <c r="AN238" s="123"/>
      <c r="AO238" s="126"/>
      <c r="AP238" s="12"/>
      <c r="AQ238" s="44"/>
    </row>
    <row r="239" spans="1:43" ht="16.5">
      <c r="A239" s="170"/>
      <c r="B239" s="171"/>
      <c r="C239" s="171"/>
      <c r="D239" s="129"/>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127"/>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21"/>
      <c r="AF240" s="121"/>
      <c r="AG240" s="121"/>
      <c r="AH240" s="121"/>
      <c r="AI240" s="121"/>
      <c r="AJ240" s="121"/>
      <c r="AK240" s="121"/>
      <c r="AL240" s="121"/>
      <c r="AM240" s="121"/>
      <c r="AN240" s="121"/>
      <c r="AO240" s="124">
        <f>SUM(AD240:AN244)</f>
        <v>0</v>
      </c>
      <c r="AP240" s="12"/>
      <c r="AQ240" s="44"/>
    </row>
    <row r="241" spans="1:43" ht="14.45" customHeight="1">
      <c r="A241" s="170"/>
      <c r="B241" s="171"/>
      <c r="C241" s="171"/>
      <c r="D241" s="128"/>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22"/>
      <c r="AF241" s="122"/>
      <c r="AG241" s="122"/>
      <c r="AH241" s="122"/>
      <c r="AI241" s="122"/>
      <c r="AJ241" s="122"/>
      <c r="AK241" s="122"/>
      <c r="AL241" s="122"/>
      <c r="AM241" s="122"/>
      <c r="AN241" s="122"/>
      <c r="AO241" s="125"/>
      <c r="AP241" s="12"/>
      <c r="AQ241" s="44"/>
    </row>
    <row r="242" spans="1:43" ht="14.45" customHeight="1">
      <c r="A242" s="170"/>
      <c r="B242" s="171"/>
      <c r="C242" s="171"/>
      <c r="D242" s="128"/>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22"/>
      <c r="AF242" s="122"/>
      <c r="AG242" s="122"/>
      <c r="AH242" s="122"/>
      <c r="AI242" s="122"/>
      <c r="AJ242" s="122"/>
      <c r="AK242" s="122"/>
      <c r="AL242" s="122"/>
      <c r="AM242" s="122"/>
      <c r="AN242" s="122"/>
      <c r="AO242" s="125"/>
      <c r="AP242" s="12"/>
      <c r="AQ242" s="44"/>
    </row>
    <row r="243" spans="1:43" ht="14.45" customHeight="1">
      <c r="A243" s="170"/>
      <c r="B243" s="171"/>
      <c r="C243" s="171"/>
      <c r="D243" s="128"/>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22"/>
      <c r="AF243" s="122"/>
      <c r="AG243" s="122"/>
      <c r="AH243" s="122"/>
      <c r="AI243" s="122"/>
      <c r="AJ243" s="122"/>
      <c r="AK243" s="122"/>
      <c r="AL243" s="122"/>
      <c r="AM243" s="122"/>
      <c r="AN243" s="122"/>
      <c r="AO243" s="125"/>
      <c r="AP243" s="12"/>
      <c r="AQ243" s="44"/>
    </row>
    <row r="244" spans="1:43" ht="14.45" customHeight="1">
      <c r="A244" s="170"/>
      <c r="B244" s="171"/>
      <c r="C244" s="171"/>
      <c r="D244" s="128"/>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23"/>
      <c r="AF244" s="123"/>
      <c r="AG244" s="123"/>
      <c r="AH244" s="123"/>
      <c r="AI244" s="123"/>
      <c r="AJ244" s="123"/>
      <c r="AK244" s="123"/>
      <c r="AL244" s="123"/>
      <c r="AM244" s="123"/>
      <c r="AN244" s="123"/>
      <c r="AO244" s="126"/>
      <c r="AP244" s="12"/>
      <c r="AQ244" s="44"/>
    </row>
    <row r="245" spans="1:43" ht="16.5">
      <c r="A245" s="170"/>
      <c r="B245" s="171"/>
      <c r="C245" s="171"/>
      <c r="D245" s="129"/>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127"/>
      <c r="E246" s="130"/>
      <c r="F246" s="127"/>
      <c r="G246" s="127"/>
      <c r="H246" s="127"/>
      <c r="I246" s="127"/>
      <c r="J246" s="145">
        <f>+F246+G246</f>
        <v>0</v>
      </c>
      <c r="K246" s="148">
        <f>+AO246</f>
        <v>0</v>
      </c>
      <c r="L246" s="158">
        <f>+J246+K246</f>
        <v>0</v>
      </c>
      <c r="M246" s="161">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21"/>
      <c r="AF246" s="121"/>
      <c r="AG246" s="121"/>
      <c r="AH246" s="121"/>
      <c r="AI246" s="121"/>
      <c r="AJ246" s="121"/>
      <c r="AK246" s="121"/>
      <c r="AL246" s="121"/>
      <c r="AM246" s="121"/>
      <c r="AN246" s="121"/>
      <c r="AO246" s="124">
        <f>SUM(AD246:AN250)</f>
        <v>0</v>
      </c>
      <c r="AP246" s="12"/>
      <c r="AQ246" s="44"/>
    </row>
    <row r="247" spans="1:43" ht="14.45" customHeight="1">
      <c r="A247" s="170"/>
      <c r="B247" s="171"/>
      <c r="C247" s="171"/>
      <c r="D247" s="128"/>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22"/>
      <c r="AF247" s="122"/>
      <c r="AG247" s="122"/>
      <c r="AH247" s="122"/>
      <c r="AI247" s="122"/>
      <c r="AJ247" s="122"/>
      <c r="AK247" s="122"/>
      <c r="AL247" s="122"/>
      <c r="AM247" s="122"/>
      <c r="AN247" s="122"/>
      <c r="AO247" s="125"/>
      <c r="AP247" s="12"/>
      <c r="AQ247" s="44"/>
    </row>
    <row r="248" spans="1:43" ht="14.45" customHeight="1">
      <c r="A248" s="170"/>
      <c r="B248" s="171"/>
      <c r="C248" s="171"/>
      <c r="D248" s="128"/>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22"/>
      <c r="AF248" s="122"/>
      <c r="AG248" s="122"/>
      <c r="AH248" s="122"/>
      <c r="AI248" s="122"/>
      <c r="AJ248" s="122"/>
      <c r="AK248" s="122"/>
      <c r="AL248" s="122"/>
      <c r="AM248" s="122"/>
      <c r="AN248" s="122"/>
      <c r="AO248" s="125"/>
      <c r="AP248" s="12"/>
      <c r="AQ248" s="44"/>
    </row>
    <row r="249" spans="1:43" ht="14.45" customHeight="1">
      <c r="A249" s="170"/>
      <c r="B249" s="171"/>
      <c r="C249" s="171"/>
      <c r="D249" s="128"/>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22"/>
      <c r="AF249" s="122"/>
      <c r="AG249" s="122"/>
      <c r="AH249" s="122"/>
      <c r="AI249" s="122"/>
      <c r="AJ249" s="122"/>
      <c r="AK249" s="122"/>
      <c r="AL249" s="122"/>
      <c r="AM249" s="122"/>
      <c r="AN249" s="122"/>
      <c r="AO249" s="125"/>
      <c r="AP249" s="12"/>
      <c r="AQ249" s="44"/>
    </row>
    <row r="250" spans="1:43" ht="14.45" customHeight="1">
      <c r="A250" s="170"/>
      <c r="B250" s="171"/>
      <c r="C250" s="171"/>
      <c r="D250" s="128"/>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23"/>
      <c r="AF250" s="123"/>
      <c r="AG250" s="123"/>
      <c r="AH250" s="123"/>
      <c r="AI250" s="123"/>
      <c r="AJ250" s="123"/>
      <c r="AK250" s="123"/>
      <c r="AL250" s="123"/>
      <c r="AM250" s="123"/>
      <c r="AN250" s="123"/>
      <c r="AO250" s="126"/>
      <c r="AP250" s="12"/>
      <c r="AQ250" s="44"/>
    </row>
    <row r="251" spans="1:43" ht="16.5">
      <c r="A251" s="170"/>
      <c r="B251" s="171"/>
      <c r="C251" s="171"/>
      <c r="D251" s="129"/>
      <c r="E251" s="132"/>
      <c r="F251" s="129"/>
      <c r="G251" s="129"/>
      <c r="H251" s="129"/>
      <c r="I251" s="129"/>
      <c r="J251" s="147"/>
      <c r="K251" s="150"/>
      <c r="L251" s="160"/>
      <c r="M251" s="15" t="b">
        <f>M246=N251</f>
        <v>1</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127"/>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21"/>
      <c r="AF252" s="121"/>
      <c r="AG252" s="121"/>
      <c r="AH252" s="121"/>
      <c r="AI252" s="121"/>
      <c r="AJ252" s="121"/>
      <c r="AK252" s="121"/>
      <c r="AL252" s="121"/>
      <c r="AM252" s="121"/>
      <c r="AN252" s="121"/>
      <c r="AO252" s="124">
        <f>SUM(AD252:AN256)</f>
        <v>0</v>
      </c>
      <c r="AP252" s="12"/>
      <c r="AQ252" s="44"/>
    </row>
    <row r="253" spans="1:43" ht="14.45" customHeight="1">
      <c r="A253" s="170"/>
      <c r="B253" s="171"/>
      <c r="C253" s="171"/>
      <c r="D253" s="128"/>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22"/>
      <c r="AF253" s="122"/>
      <c r="AG253" s="122"/>
      <c r="AH253" s="122"/>
      <c r="AI253" s="122"/>
      <c r="AJ253" s="122"/>
      <c r="AK253" s="122"/>
      <c r="AL253" s="122"/>
      <c r="AM253" s="122"/>
      <c r="AN253" s="122"/>
      <c r="AO253" s="125"/>
      <c r="AP253" s="12"/>
      <c r="AQ253" s="44"/>
    </row>
    <row r="254" spans="1:43" ht="14.45" customHeight="1">
      <c r="A254" s="170"/>
      <c r="B254" s="171"/>
      <c r="C254" s="171"/>
      <c r="D254" s="128"/>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22"/>
      <c r="AF254" s="122"/>
      <c r="AG254" s="122"/>
      <c r="AH254" s="122"/>
      <c r="AI254" s="122"/>
      <c r="AJ254" s="122"/>
      <c r="AK254" s="122"/>
      <c r="AL254" s="122"/>
      <c r="AM254" s="122"/>
      <c r="AN254" s="122"/>
      <c r="AO254" s="125"/>
      <c r="AP254" s="12"/>
      <c r="AQ254" s="44"/>
    </row>
    <row r="255" spans="1:43" ht="14.45" customHeight="1">
      <c r="A255" s="170"/>
      <c r="B255" s="171"/>
      <c r="C255" s="171"/>
      <c r="D255" s="128"/>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22"/>
      <c r="AF255" s="122"/>
      <c r="AG255" s="122"/>
      <c r="AH255" s="122"/>
      <c r="AI255" s="122"/>
      <c r="AJ255" s="122"/>
      <c r="AK255" s="122"/>
      <c r="AL255" s="122"/>
      <c r="AM255" s="122"/>
      <c r="AN255" s="122"/>
      <c r="AO255" s="125"/>
      <c r="AP255" s="12"/>
      <c r="AQ255" s="44"/>
    </row>
    <row r="256" spans="1:43" ht="14.45" customHeight="1">
      <c r="A256" s="170"/>
      <c r="B256" s="171"/>
      <c r="C256" s="171"/>
      <c r="D256" s="128"/>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23"/>
      <c r="AF256" s="123"/>
      <c r="AG256" s="123"/>
      <c r="AH256" s="123"/>
      <c r="AI256" s="123"/>
      <c r="AJ256" s="123"/>
      <c r="AK256" s="123"/>
      <c r="AL256" s="123"/>
      <c r="AM256" s="123"/>
      <c r="AN256" s="123"/>
      <c r="AO256" s="126"/>
      <c r="AP256" s="12"/>
      <c r="AQ256" s="44"/>
    </row>
    <row r="257" spans="1:43" ht="16.5">
      <c r="A257" s="170"/>
      <c r="B257" s="171"/>
      <c r="C257" s="171"/>
      <c r="D257" s="129"/>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127"/>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21"/>
      <c r="AF258" s="121"/>
      <c r="AG258" s="121"/>
      <c r="AH258" s="121"/>
      <c r="AI258" s="121"/>
      <c r="AJ258" s="121"/>
      <c r="AK258" s="121"/>
      <c r="AL258" s="121"/>
      <c r="AM258" s="121"/>
      <c r="AN258" s="121"/>
      <c r="AO258" s="124">
        <f>SUM(AD258:AN262)</f>
        <v>0</v>
      </c>
      <c r="AP258" s="12"/>
      <c r="AQ258" s="44"/>
    </row>
    <row r="259" spans="1:43" ht="14.45" customHeight="1">
      <c r="A259" s="170"/>
      <c r="B259" s="171"/>
      <c r="C259" s="171"/>
      <c r="D259" s="128"/>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22"/>
      <c r="AF259" s="122"/>
      <c r="AG259" s="122"/>
      <c r="AH259" s="122"/>
      <c r="AI259" s="122"/>
      <c r="AJ259" s="122"/>
      <c r="AK259" s="122"/>
      <c r="AL259" s="122"/>
      <c r="AM259" s="122"/>
      <c r="AN259" s="122"/>
      <c r="AO259" s="125"/>
      <c r="AP259" s="12"/>
      <c r="AQ259" s="44"/>
    </row>
    <row r="260" spans="1:43" ht="14.45" customHeight="1">
      <c r="A260" s="170"/>
      <c r="B260" s="171"/>
      <c r="C260" s="171"/>
      <c r="D260" s="128"/>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22"/>
      <c r="AF260" s="122"/>
      <c r="AG260" s="122"/>
      <c r="AH260" s="122"/>
      <c r="AI260" s="122"/>
      <c r="AJ260" s="122"/>
      <c r="AK260" s="122"/>
      <c r="AL260" s="122"/>
      <c r="AM260" s="122"/>
      <c r="AN260" s="122"/>
      <c r="AO260" s="125"/>
      <c r="AP260" s="12"/>
      <c r="AQ260" s="44"/>
    </row>
    <row r="261" spans="1:43" ht="14.45" customHeight="1">
      <c r="A261" s="170"/>
      <c r="B261" s="171"/>
      <c r="C261" s="171"/>
      <c r="D261" s="128"/>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22"/>
      <c r="AF261" s="122"/>
      <c r="AG261" s="122"/>
      <c r="AH261" s="122"/>
      <c r="AI261" s="122"/>
      <c r="AJ261" s="122"/>
      <c r="AK261" s="122"/>
      <c r="AL261" s="122"/>
      <c r="AM261" s="122"/>
      <c r="AN261" s="122"/>
      <c r="AO261" s="125"/>
      <c r="AP261" s="12"/>
      <c r="AQ261" s="44"/>
    </row>
    <row r="262" spans="1:43" ht="14.45" customHeight="1">
      <c r="A262" s="170"/>
      <c r="B262" s="171"/>
      <c r="C262" s="171"/>
      <c r="D262" s="128"/>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23"/>
      <c r="AF262" s="123"/>
      <c r="AG262" s="123"/>
      <c r="AH262" s="123"/>
      <c r="AI262" s="123"/>
      <c r="AJ262" s="123"/>
      <c r="AK262" s="123"/>
      <c r="AL262" s="123"/>
      <c r="AM262" s="123"/>
      <c r="AN262" s="123"/>
      <c r="AO262" s="126"/>
      <c r="AP262" s="12"/>
      <c r="AQ262" s="44"/>
    </row>
    <row r="263" spans="1:43" ht="16.5">
      <c r="A263" s="170"/>
      <c r="B263" s="171"/>
      <c r="C263" s="171"/>
      <c r="D263" s="129"/>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127">
        <v>270</v>
      </c>
      <c r="E264" s="130"/>
      <c r="F264" s="127">
        <v>37</v>
      </c>
      <c r="G264" s="127"/>
      <c r="H264" s="127"/>
      <c r="I264" s="127"/>
      <c r="J264" s="145">
        <f>+F264+G264</f>
        <v>37</v>
      </c>
      <c r="K264" s="148">
        <f>+AO264</f>
        <v>43</v>
      </c>
      <c r="L264" s="158">
        <f>+J264+K264</f>
        <v>80</v>
      </c>
      <c r="M264" s="161">
        <f>+(D264+E264)-(L264)+H264-I264</f>
        <v>190</v>
      </c>
      <c r="N264" s="2">
        <v>190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43</v>
      </c>
      <c r="AC264" s="172"/>
      <c r="AD264" s="173">
        <f>+AB264+AC264</f>
        <v>43</v>
      </c>
      <c r="AE264" s="121"/>
      <c r="AF264" s="121"/>
      <c r="AG264" s="121"/>
      <c r="AH264" s="121"/>
      <c r="AI264" s="121"/>
      <c r="AJ264" s="121"/>
      <c r="AK264" s="121"/>
      <c r="AL264" s="121"/>
      <c r="AM264" s="121"/>
      <c r="AN264" s="121"/>
      <c r="AO264" s="124">
        <f>SUM(AD264:AN268)</f>
        <v>43</v>
      </c>
      <c r="AP264" s="12"/>
      <c r="AQ264" s="44"/>
    </row>
    <row r="265" spans="1:43" ht="14.45" customHeight="1">
      <c r="A265" s="170"/>
      <c r="B265" s="171"/>
      <c r="C265" s="171"/>
      <c r="D265" s="128"/>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22"/>
      <c r="AF265" s="122"/>
      <c r="AG265" s="122"/>
      <c r="AH265" s="122"/>
      <c r="AI265" s="122"/>
      <c r="AJ265" s="122"/>
      <c r="AK265" s="122"/>
      <c r="AL265" s="122"/>
      <c r="AM265" s="122"/>
      <c r="AN265" s="122"/>
      <c r="AO265" s="125"/>
      <c r="AP265" s="12"/>
      <c r="AQ265" s="44"/>
    </row>
    <row r="266" spans="1:43" ht="14.45" customHeight="1">
      <c r="A266" s="170"/>
      <c r="B266" s="171"/>
      <c r="C266" s="171"/>
      <c r="D266" s="128"/>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22"/>
      <c r="AF266" s="122"/>
      <c r="AG266" s="122"/>
      <c r="AH266" s="122"/>
      <c r="AI266" s="122"/>
      <c r="AJ266" s="122"/>
      <c r="AK266" s="122"/>
      <c r="AL266" s="122"/>
      <c r="AM266" s="122"/>
      <c r="AN266" s="122"/>
      <c r="AO266" s="125"/>
      <c r="AP266" s="12"/>
      <c r="AQ266" s="44"/>
    </row>
    <row r="267" spans="1:43" ht="14.45" customHeight="1">
      <c r="A267" s="170"/>
      <c r="B267" s="171"/>
      <c r="C267" s="171"/>
      <c r="D267" s="128"/>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22"/>
      <c r="AF267" s="122"/>
      <c r="AG267" s="122"/>
      <c r="AH267" s="122"/>
      <c r="AI267" s="122"/>
      <c r="AJ267" s="122"/>
      <c r="AK267" s="122"/>
      <c r="AL267" s="122"/>
      <c r="AM267" s="122"/>
      <c r="AN267" s="122"/>
      <c r="AO267" s="125"/>
      <c r="AP267" s="12"/>
      <c r="AQ267" s="44"/>
    </row>
    <row r="268" spans="1:43" ht="14.45" customHeight="1">
      <c r="A268" s="170"/>
      <c r="B268" s="171"/>
      <c r="C268" s="171"/>
      <c r="D268" s="128"/>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23"/>
      <c r="AF268" s="123"/>
      <c r="AG268" s="123"/>
      <c r="AH268" s="123"/>
      <c r="AI268" s="123"/>
      <c r="AJ268" s="123"/>
      <c r="AK268" s="123"/>
      <c r="AL268" s="123"/>
      <c r="AM268" s="123"/>
      <c r="AN268" s="123"/>
      <c r="AO268" s="126"/>
      <c r="AP268" s="12"/>
      <c r="AQ268" s="44"/>
    </row>
    <row r="269" spans="1:43" ht="16.5">
      <c r="A269" s="170"/>
      <c r="B269" s="171"/>
      <c r="C269" s="171"/>
      <c r="D269" s="129"/>
      <c r="E269" s="132"/>
      <c r="F269" s="129"/>
      <c r="G269" s="129"/>
      <c r="H269" s="129"/>
      <c r="I269" s="129"/>
      <c r="J269" s="147"/>
      <c r="K269" s="150"/>
      <c r="L269" s="160"/>
      <c r="M269" s="15" t="b">
        <f>M264=N269</f>
        <v>1</v>
      </c>
      <c r="N269" s="75">
        <f>SUM(N264:N268)</f>
        <v>190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127">
        <v>45</v>
      </c>
      <c r="E270" s="130"/>
      <c r="F270" s="127">
        <v>16</v>
      </c>
      <c r="G270" s="127"/>
      <c r="H270" s="127"/>
      <c r="I270" s="127"/>
      <c r="J270" s="145">
        <f>+F270+G270</f>
        <v>16</v>
      </c>
      <c r="K270" s="148">
        <f>+AO270</f>
        <v>0</v>
      </c>
      <c r="L270" s="158">
        <f>+J270+K270</f>
        <v>16</v>
      </c>
      <c r="M270" s="161">
        <f>+(D270+E270)-(L270)+H270-I270</f>
        <v>29</v>
      </c>
      <c r="N270" s="2">
        <v>29</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21"/>
      <c r="AF270" s="121"/>
      <c r="AG270" s="121"/>
      <c r="AH270" s="121"/>
      <c r="AI270" s="121"/>
      <c r="AJ270" s="121"/>
      <c r="AK270" s="121"/>
      <c r="AL270" s="121"/>
      <c r="AM270" s="121"/>
      <c r="AN270" s="121"/>
      <c r="AO270" s="124">
        <f>SUM(AD270:AN274)</f>
        <v>0</v>
      </c>
      <c r="AP270" s="12"/>
      <c r="AQ270" s="44"/>
    </row>
    <row r="271" spans="1:43" ht="14.45" customHeight="1">
      <c r="A271" s="170"/>
      <c r="B271" s="171"/>
      <c r="C271" s="171"/>
      <c r="D271" s="128"/>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22"/>
      <c r="AF271" s="122"/>
      <c r="AG271" s="122"/>
      <c r="AH271" s="122"/>
      <c r="AI271" s="122"/>
      <c r="AJ271" s="122"/>
      <c r="AK271" s="122"/>
      <c r="AL271" s="122"/>
      <c r="AM271" s="122"/>
      <c r="AN271" s="122"/>
      <c r="AO271" s="125"/>
      <c r="AP271" s="12"/>
      <c r="AQ271" s="44"/>
    </row>
    <row r="272" spans="1:43" ht="14.45" customHeight="1">
      <c r="A272" s="170"/>
      <c r="B272" s="171"/>
      <c r="C272" s="171"/>
      <c r="D272" s="128"/>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22"/>
      <c r="AF272" s="122"/>
      <c r="AG272" s="122"/>
      <c r="AH272" s="122"/>
      <c r="AI272" s="122"/>
      <c r="AJ272" s="122"/>
      <c r="AK272" s="122"/>
      <c r="AL272" s="122"/>
      <c r="AM272" s="122"/>
      <c r="AN272" s="122"/>
      <c r="AO272" s="125"/>
      <c r="AP272" s="12"/>
      <c r="AQ272" s="44"/>
    </row>
    <row r="273" spans="1:43" ht="14.45" customHeight="1">
      <c r="A273" s="170"/>
      <c r="B273" s="171"/>
      <c r="C273" s="171"/>
      <c r="D273" s="128"/>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22"/>
      <c r="AF273" s="122"/>
      <c r="AG273" s="122"/>
      <c r="AH273" s="122"/>
      <c r="AI273" s="122"/>
      <c r="AJ273" s="122"/>
      <c r="AK273" s="122"/>
      <c r="AL273" s="122"/>
      <c r="AM273" s="122"/>
      <c r="AN273" s="122"/>
      <c r="AO273" s="125"/>
      <c r="AP273" s="12"/>
      <c r="AQ273" s="44"/>
    </row>
    <row r="274" spans="1:43" ht="14.45" customHeight="1">
      <c r="A274" s="170"/>
      <c r="B274" s="171"/>
      <c r="C274" s="171"/>
      <c r="D274" s="128"/>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23"/>
      <c r="AF274" s="123"/>
      <c r="AG274" s="123"/>
      <c r="AH274" s="123"/>
      <c r="AI274" s="123"/>
      <c r="AJ274" s="123"/>
      <c r="AK274" s="123"/>
      <c r="AL274" s="123"/>
      <c r="AM274" s="123"/>
      <c r="AN274" s="123"/>
      <c r="AO274" s="126"/>
      <c r="AP274" s="12"/>
      <c r="AQ274" s="44"/>
    </row>
    <row r="275" spans="1:43" ht="16.5">
      <c r="A275" s="170"/>
      <c r="B275" s="171"/>
      <c r="C275" s="171"/>
      <c r="D275" s="129"/>
      <c r="E275" s="132"/>
      <c r="F275" s="129"/>
      <c r="G275" s="129"/>
      <c r="H275" s="129"/>
      <c r="I275" s="129"/>
      <c r="J275" s="147"/>
      <c r="K275" s="150"/>
      <c r="L275" s="160"/>
      <c r="M275" s="15" t="b">
        <f>M270=N275</f>
        <v>1</v>
      </c>
      <c r="N275" s="75">
        <f>SUM(N270:N274)</f>
        <v>29</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127"/>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21"/>
      <c r="AF276" s="121"/>
      <c r="AG276" s="121"/>
      <c r="AH276" s="121"/>
      <c r="AI276" s="121"/>
      <c r="AJ276" s="121"/>
      <c r="AK276" s="121"/>
      <c r="AL276" s="121"/>
      <c r="AM276" s="121"/>
      <c r="AN276" s="121"/>
      <c r="AO276" s="124">
        <f>SUM(AD276:AN280)</f>
        <v>0</v>
      </c>
      <c r="AP276" s="12"/>
      <c r="AQ276" s="44"/>
    </row>
    <row r="277" spans="1:43" ht="14.45" customHeight="1">
      <c r="A277" s="170"/>
      <c r="B277" s="171"/>
      <c r="C277" s="171"/>
      <c r="D277" s="128"/>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22"/>
      <c r="AF277" s="122"/>
      <c r="AG277" s="122"/>
      <c r="AH277" s="122"/>
      <c r="AI277" s="122"/>
      <c r="AJ277" s="122"/>
      <c r="AK277" s="122"/>
      <c r="AL277" s="122"/>
      <c r="AM277" s="122"/>
      <c r="AN277" s="122"/>
      <c r="AO277" s="125"/>
      <c r="AP277" s="12"/>
      <c r="AQ277" s="44"/>
    </row>
    <row r="278" spans="1:43" ht="14.45" customHeight="1">
      <c r="A278" s="170"/>
      <c r="B278" s="171"/>
      <c r="C278" s="171"/>
      <c r="D278" s="128"/>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22"/>
      <c r="AF278" s="122"/>
      <c r="AG278" s="122"/>
      <c r="AH278" s="122"/>
      <c r="AI278" s="122"/>
      <c r="AJ278" s="122"/>
      <c r="AK278" s="122"/>
      <c r="AL278" s="122"/>
      <c r="AM278" s="122"/>
      <c r="AN278" s="122"/>
      <c r="AO278" s="125"/>
      <c r="AP278" s="12"/>
      <c r="AQ278" s="44"/>
    </row>
    <row r="279" spans="1:43" ht="14.45" customHeight="1">
      <c r="A279" s="170"/>
      <c r="B279" s="171"/>
      <c r="C279" s="171"/>
      <c r="D279" s="128"/>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22"/>
      <c r="AF279" s="122"/>
      <c r="AG279" s="122"/>
      <c r="AH279" s="122"/>
      <c r="AI279" s="122"/>
      <c r="AJ279" s="122"/>
      <c r="AK279" s="122"/>
      <c r="AL279" s="122"/>
      <c r="AM279" s="122"/>
      <c r="AN279" s="122"/>
      <c r="AO279" s="125"/>
      <c r="AP279" s="12"/>
      <c r="AQ279" s="44"/>
    </row>
    <row r="280" spans="1:43" ht="14.45" customHeight="1">
      <c r="A280" s="170"/>
      <c r="B280" s="171"/>
      <c r="C280" s="171"/>
      <c r="D280" s="128"/>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23"/>
      <c r="AF280" s="123"/>
      <c r="AG280" s="123"/>
      <c r="AH280" s="123"/>
      <c r="AI280" s="123"/>
      <c r="AJ280" s="123"/>
      <c r="AK280" s="123"/>
      <c r="AL280" s="123"/>
      <c r="AM280" s="123"/>
      <c r="AN280" s="123"/>
      <c r="AO280" s="126"/>
      <c r="AP280" s="12"/>
      <c r="AQ280" s="44"/>
    </row>
    <row r="281" spans="1:43" ht="16.5">
      <c r="A281" s="170"/>
      <c r="B281" s="171"/>
      <c r="C281" s="171"/>
      <c r="D281" s="129"/>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127">
        <v>22</v>
      </c>
      <c r="E282" s="130"/>
      <c r="F282" s="127">
        <v>2</v>
      </c>
      <c r="G282" s="127"/>
      <c r="H282" s="127"/>
      <c r="I282" s="127"/>
      <c r="J282" s="145">
        <f>+F282+G282</f>
        <v>2</v>
      </c>
      <c r="K282" s="148">
        <f>+AO282</f>
        <v>0</v>
      </c>
      <c r="L282" s="158">
        <f>+J282+K282</f>
        <v>2</v>
      </c>
      <c r="M282" s="161">
        <f>+(D282+E282)-(L282)+H282-I282</f>
        <v>20</v>
      </c>
      <c r="N282" s="2">
        <v>20</v>
      </c>
      <c r="O282" s="2" t="s">
        <v>239</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21"/>
      <c r="AF282" s="121"/>
      <c r="AG282" s="121"/>
      <c r="AH282" s="121"/>
      <c r="AI282" s="121"/>
      <c r="AJ282" s="121"/>
      <c r="AK282" s="121"/>
      <c r="AL282" s="121"/>
      <c r="AM282" s="121"/>
      <c r="AN282" s="121"/>
      <c r="AO282" s="124">
        <f>SUM(AD282:AN286)</f>
        <v>0</v>
      </c>
      <c r="AP282" s="12"/>
      <c r="AQ282" s="44"/>
    </row>
    <row r="283" spans="1:43" ht="14.45" customHeight="1">
      <c r="A283" s="170"/>
      <c r="B283" s="171"/>
      <c r="C283" s="171"/>
      <c r="D283" s="128"/>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22"/>
      <c r="AF283" s="122"/>
      <c r="AG283" s="122"/>
      <c r="AH283" s="122"/>
      <c r="AI283" s="122"/>
      <c r="AJ283" s="122"/>
      <c r="AK283" s="122"/>
      <c r="AL283" s="122"/>
      <c r="AM283" s="122"/>
      <c r="AN283" s="122"/>
      <c r="AO283" s="125"/>
      <c r="AP283" s="12"/>
      <c r="AQ283" s="44"/>
    </row>
    <row r="284" spans="1:43" ht="14.45" customHeight="1">
      <c r="A284" s="170"/>
      <c r="B284" s="171"/>
      <c r="C284" s="171"/>
      <c r="D284" s="128"/>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22"/>
      <c r="AF284" s="122"/>
      <c r="AG284" s="122"/>
      <c r="AH284" s="122"/>
      <c r="AI284" s="122"/>
      <c r="AJ284" s="122"/>
      <c r="AK284" s="122"/>
      <c r="AL284" s="122"/>
      <c r="AM284" s="122"/>
      <c r="AN284" s="122"/>
      <c r="AO284" s="125"/>
      <c r="AP284" s="12"/>
      <c r="AQ284" s="44"/>
    </row>
    <row r="285" spans="1:43" ht="14.45" customHeight="1">
      <c r="A285" s="170"/>
      <c r="B285" s="171"/>
      <c r="C285" s="171"/>
      <c r="D285" s="128"/>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22"/>
      <c r="AF285" s="122"/>
      <c r="AG285" s="122"/>
      <c r="AH285" s="122"/>
      <c r="AI285" s="122"/>
      <c r="AJ285" s="122"/>
      <c r="AK285" s="122"/>
      <c r="AL285" s="122"/>
      <c r="AM285" s="122"/>
      <c r="AN285" s="122"/>
      <c r="AO285" s="125"/>
      <c r="AP285" s="12"/>
      <c r="AQ285" s="44"/>
    </row>
    <row r="286" spans="1:43" ht="14.45" customHeight="1">
      <c r="A286" s="170"/>
      <c r="B286" s="171"/>
      <c r="C286" s="171"/>
      <c r="D286" s="128"/>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23"/>
      <c r="AF286" s="123"/>
      <c r="AG286" s="123"/>
      <c r="AH286" s="123"/>
      <c r="AI286" s="123"/>
      <c r="AJ286" s="123"/>
      <c r="AK286" s="123"/>
      <c r="AL286" s="123"/>
      <c r="AM286" s="123"/>
      <c r="AN286" s="123"/>
      <c r="AO286" s="126"/>
      <c r="AP286" s="12"/>
      <c r="AQ286" s="44"/>
    </row>
    <row r="287" spans="1:43" ht="16.5">
      <c r="A287" s="170"/>
      <c r="B287" s="171"/>
      <c r="C287" s="171"/>
      <c r="D287" s="129"/>
      <c r="E287" s="132"/>
      <c r="F287" s="129"/>
      <c r="G287" s="129"/>
      <c r="H287" s="129"/>
      <c r="I287" s="129"/>
      <c r="J287" s="147"/>
      <c r="K287" s="150"/>
      <c r="L287" s="160"/>
      <c r="M287" s="15" t="b">
        <f>M282=N287</f>
        <v>1</v>
      </c>
      <c r="N287" s="75">
        <f>SUM(N282:N286)</f>
        <v>20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127"/>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21"/>
      <c r="AF288" s="121"/>
      <c r="AG288" s="121"/>
      <c r="AH288" s="121"/>
      <c r="AI288" s="121"/>
      <c r="AJ288" s="121"/>
      <c r="AK288" s="121"/>
      <c r="AL288" s="121"/>
      <c r="AM288" s="121"/>
      <c r="AN288" s="121"/>
      <c r="AO288" s="124">
        <f>SUM(AD288:AN292)</f>
        <v>0</v>
      </c>
      <c r="AP288" s="12"/>
      <c r="AQ288" s="44"/>
    </row>
    <row r="289" spans="1:43" ht="14.45" customHeight="1">
      <c r="A289" s="170"/>
      <c r="B289" s="171"/>
      <c r="C289" s="171"/>
      <c r="D289" s="128"/>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22"/>
      <c r="AF289" s="122"/>
      <c r="AG289" s="122"/>
      <c r="AH289" s="122"/>
      <c r="AI289" s="122"/>
      <c r="AJ289" s="122"/>
      <c r="AK289" s="122"/>
      <c r="AL289" s="122"/>
      <c r="AM289" s="122"/>
      <c r="AN289" s="122"/>
      <c r="AO289" s="125"/>
      <c r="AP289" s="12"/>
      <c r="AQ289" s="44"/>
    </row>
    <row r="290" spans="1:43" ht="14.45" customHeight="1">
      <c r="A290" s="170"/>
      <c r="B290" s="171"/>
      <c r="C290" s="171"/>
      <c r="D290" s="128"/>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22"/>
      <c r="AF290" s="122"/>
      <c r="AG290" s="122"/>
      <c r="AH290" s="122"/>
      <c r="AI290" s="122"/>
      <c r="AJ290" s="122"/>
      <c r="AK290" s="122"/>
      <c r="AL290" s="122"/>
      <c r="AM290" s="122"/>
      <c r="AN290" s="122"/>
      <c r="AO290" s="125"/>
      <c r="AP290" s="12"/>
      <c r="AQ290" s="44"/>
    </row>
    <row r="291" spans="1:43" ht="14.45" customHeight="1">
      <c r="A291" s="170"/>
      <c r="B291" s="171"/>
      <c r="C291" s="171"/>
      <c r="D291" s="128"/>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22"/>
      <c r="AF291" s="122"/>
      <c r="AG291" s="122"/>
      <c r="AH291" s="122"/>
      <c r="AI291" s="122"/>
      <c r="AJ291" s="122"/>
      <c r="AK291" s="122"/>
      <c r="AL291" s="122"/>
      <c r="AM291" s="122"/>
      <c r="AN291" s="122"/>
      <c r="AO291" s="125"/>
      <c r="AP291" s="12"/>
      <c r="AQ291" s="44"/>
    </row>
    <row r="292" spans="1:43" ht="14.45" customHeight="1">
      <c r="A292" s="170"/>
      <c r="B292" s="171"/>
      <c r="C292" s="171"/>
      <c r="D292" s="128"/>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23"/>
      <c r="AF292" s="123"/>
      <c r="AG292" s="123"/>
      <c r="AH292" s="123"/>
      <c r="AI292" s="123"/>
      <c r="AJ292" s="123"/>
      <c r="AK292" s="123"/>
      <c r="AL292" s="123"/>
      <c r="AM292" s="123"/>
      <c r="AN292" s="123"/>
      <c r="AO292" s="126"/>
      <c r="AP292" s="12"/>
      <c r="AQ292" s="44"/>
    </row>
    <row r="293" spans="1:43" ht="16.5">
      <c r="A293" s="170"/>
      <c r="B293" s="171"/>
      <c r="C293" s="171"/>
      <c r="D293" s="129"/>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70">
        <v>1</v>
      </c>
      <c r="B295" s="171" t="s">
        <v>95</v>
      </c>
      <c r="C295" s="171"/>
      <c r="D295" s="127"/>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6.5">
      <c r="A296" s="170"/>
      <c r="B296" s="171"/>
      <c r="C296" s="171"/>
      <c r="D296" s="128"/>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6.5">
      <c r="A297" s="170"/>
      <c r="B297" s="171"/>
      <c r="C297" s="171"/>
      <c r="D297" s="128"/>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6.5">
      <c r="A298" s="170"/>
      <c r="B298" s="171"/>
      <c r="C298" s="171"/>
      <c r="D298" s="128"/>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6.5">
      <c r="A299" s="170"/>
      <c r="B299" s="171"/>
      <c r="C299" s="171"/>
      <c r="D299" s="128"/>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6.5">
      <c r="A300" s="170"/>
      <c r="B300" s="171"/>
      <c r="C300" s="171"/>
      <c r="D300" s="128"/>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129"/>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127"/>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128"/>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128"/>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128"/>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128"/>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128"/>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129"/>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127">
        <v>300</v>
      </c>
      <c r="E309" s="130"/>
      <c r="F309" s="127">
        <v>27</v>
      </c>
      <c r="G309" s="127"/>
      <c r="H309" s="127"/>
      <c r="I309" s="127"/>
      <c r="J309" s="145">
        <f>+F309+G309</f>
        <v>27</v>
      </c>
      <c r="K309" s="148">
        <f>+AO309</f>
        <v>0</v>
      </c>
      <c r="L309" s="158">
        <f>+J309+K309</f>
        <v>27</v>
      </c>
      <c r="M309" s="161">
        <f>+(D309+E309)-L309+H309-I309</f>
        <v>273</v>
      </c>
      <c r="N309" s="2">
        <v>273</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128"/>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128"/>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128"/>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128"/>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128"/>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129"/>
      <c r="E315" s="132"/>
      <c r="F315" s="129"/>
      <c r="G315" s="129"/>
      <c r="H315" s="129"/>
      <c r="I315" s="129"/>
      <c r="J315" s="147"/>
      <c r="K315" s="150"/>
      <c r="L315" s="160"/>
      <c r="M315" s="15" t="b">
        <f>M309=N315</f>
        <v>1</v>
      </c>
      <c r="N315" s="75">
        <f>SUM(N309:N314)</f>
        <v>273</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127"/>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128"/>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128"/>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128"/>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128"/>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128"/>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129"/>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127"/>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128"/>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128"/>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128"/>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128"/>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128"/>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129"/>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127">
        <v>320</v>
      </c>
      <c r="E330" s="130"/>
      <c r="F330" s="127">
        <v>102</v>
      </c>
      <c r="G330" s="127"/>
      <c r="H330" s="127"/>
      <c r="I330" s="127"/>
      <c r="J330" s="145">
        <f>+F330+G330</f>
        <v>102</v>
      </c>
      <c r="K330" s="148">
        <f>+AO330</f>
        <v>0</v>
      </c>
      <c r="L330" s="158">
        <f>+J330+K330</f>
        <v>102</v>
      </c>
      <c r="M330" s="161">
        <f>+(D330+E330)-L330+H330-I330</f>
        <v>218</v>
      </c>
      <c r="N330" s="2">
        <v>218</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128"/>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128"/>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128"/>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128"/>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128"/>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129"/>
      <c r="E336" s="132"/>
      <c r="F336" s="129"/>
      <c r="G336" s="129"/>
      <c r="H336" s="129"/>
      <c r="I336" s="129"/>
      <c r="J336" s="147"/>
      <c r="K336" s="150"/>
      <c r="L336" s="160"/>
      <c r="M336" s="15" t="b">
        <f>M330=N336</f>
        <v>1</v>
      </c>
      <c r="N336" s="75">
        <f>SUM(N330:N335)</f>
        <v>218</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127"/>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128"/>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128"/>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128"/>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128"/>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128"/>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129"/>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127">
        <v>400</v>
      </c>
      <c r="E344" s="130"/>
      <c r="F344" s="127">
        <v>77</v>
      </c>
      <c r="G344" s="127"/>
      <c r="H344" s="127"/>
      <c r="I344" s="127"/>
      <c r="J344" s="145">
        <f>+F344+G344</f>
        <v>77</v>
      </c>
      <c r="K344" s="148">
        <f>+AO344</f>
        <v>0</v>
      </c>
      <c r="L344" s="158">
        <f>+J344+K344</f>
        <v>77</v>
      </c>
      <c r="M344" s="161">
        <f>+(D344+E344)-L344+H344-I344</f>
        <v>323</v>
      </c>
      <c r="N344" s="2">
        <v>323</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128"/>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128"/>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128"/>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128"/>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128"/>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129"/>
      <c r="E350" s="132"/>
      <c r="F350" s="129"/>
      <c r="G350" s="129"/>
      <c r="H350" s="129"/>
      <c r="I350" s="129"/>
      <c r="J350" s="147"/>
      <c r="K350" s="150"/>
      <c r="L350" s="160"/>
      <c r="M350" s="15" t="b">
        <f>M344=N350</f>
        <v>1</v>
      </c>
      <c r="N350" s="75">
        <f>SUM(N344:N349)</f>
        <v>323</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127"/>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128"/>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128"/>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128"/>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128"/>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128"/>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129"/>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127"/>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128"/>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128"/>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128"/>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128"/>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128"/>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129"/>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35">
        <v>60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35">
        <v>100</v>
      </c>
      <c r="E366" s="72"/>
      <c r="F366" s="35"/>
      <c r="G366" s="35"/>
      <c r="H366" s="14"/>
      <c r="I366" s="14"/>
      <c r="J366" s="74">
        <f t="shared" si="3"/>
        <v>0</v>
      </c>
      <c r="K366" s="36">
        <f t="shared" si="4"/>
        <v>0</v>
      </c>
      <c r="L366" s="77">
        <f t="shared" si="5"/>
        <v>0</v>
      </c>
      <c r="M366" s="37">
        <f t="shared" si="6"/>
        <v>100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35">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35">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35"/>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35"/>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35"/>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6.5">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40"/>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40"/>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40"/>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40"/>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40">
        <v>6</v>
      </c>
      <c r="E381" s="72"/>
      <c r="F381" s="40"/>
      <c r="G381" s="40"/>
      <c r="H381" s="25"/>
      <c r="I381" s="25"/>
      <c r="J381" s="74">
        <f t="shared" si="12"/>
        <v>0</v>
      </c>
      <c r="K381" s="36">
        <f t="shared" si="13"/>
        <v>6</v>
      </c>
      <c r="L381" s="77">
        <f t="shared" si="14"/>
        <v>6</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v>6</v>
      </c>
      <c r="AJ381" s="43"/>
      <c r="AK381" s="43"/>
      <c r="AL381" s="43"/>
      <c r="AM381" s="43"/>
      <c r="AN381" s="43"/>
      <c r="AO381" s="43"/>
      <c r="AP381" s="43"/>
      <c r="AQ381" s="79">
        <f t="shared" si="18"/>
        <v>6</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7" operator="containsText" text="VENCIDO">
      <formula>NOT(ISERROR(SEARCH("VENCIDO",R11)))</formula>
    </cfRule>
    <cfRule type="containsText" dxfId="2492" priority="238" operator="containsText" text="VERDE">
      <formula>NOT(ISERROR(SEARCH("VERDE",R11)))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1" operator="containsText" text="VENCIDO">
      <formula>NOT(ISERROR(SEARCH("VENCIDO",R29)))</formula>
    </cfRule>
    <cfRule type="containsText" dxfId="2482" priority="224" operator="containsText" text="ROJO">
      <formula>NOT(ISERROR(SEARCH("ROJO",R29)))</formula>
    </cfRule>
    <cfRule type="containsText" dxfId="2481" priority="223" stopIfTrue="1" operator="containsText" text="AMARILLO">
      <formula>NOT(ISERROR(SEARCH("AMARILLO",R29)))</formula>
    </cfRule>
    <cfRule type="containsText" dxfId="2480" priority="222" operator="containsText" text="VERDE">
      <formula>NOT(ISERROR(SEARCH("VERDE",R29)))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10" stopIfTrue="1" operator="containsText" text="AMARILLO">
      <formula>NOT(ISERROR(SEARCH("AMARILLO",R41)))</formula>
    </cfRule>
    <cfRule type="containsText" dxfId="2473" priority="209" operator="containsText" text="VERDE">
      <formula>NOT(ISERROR(SEARCH("VERDE",R41)))</formula>
    </cfRule>
    <cfRule type="containsText" dxfId="2472" priority="208" operator="containsText" text="VENCIDO">
      <formula>NOT(ISERROR(SEARCH("VENCIDO",R41)))</formula>
    </cfRule>
  </conditionalFormatting>
  <conditionalFormatting sqref="R47:R51 R53:R57 R59:R63 R65:R69 R71:R75 R77:R81 R95:R99 R107:R111 R113:R117 R119:R123 R125:R129 R131:R135 R137:R141 R143:R147">
    <cfRule type="containsText" dxfId="2471" priority="204" operator="containsText" text="VERDE">
      <formula>NOT(ISERROR(SEARCH("VERDE",R47)))</formula>
    </cfRule>
    <cfRule type="containsText" dxfId="2470" priority="205" stopIfTrue="1" operator="containsText" text="AMARILLO">
      <formula>NOT(ISERROR(SEARCH("AMARILLO",R47)))</formula>
    </cfRule>
    <cfRule type="containsText" dxfId="2469" priority="206" operator="containsText" text="ROJO">
      <formula>NOT(ISERROR(SEARCH("ROJO",R47)))</formula>
    </cfRule>
    <cfRule type="containsText" dxfId="2468" priority="203" operator="containsText" text="VENCIDO">
      <formula>NOT(ISERROR(SEARCH("VENCIDO",R47)))</formula>
    </cfRule>
  </conditionalFormatting>
  <conditionalFormatting sqref="R83:R87 R89:R93">
    <cfRule type="containsText" dxfId="2467" priority="200" operator="containsText" text="ROJO">
      <formula>NOT(ISERROR(SEARCH("ROJO",R83)))</formula>
    </cfRule>
    <cfRule type="containsText" dxfId="2466" priority="199" stopIfTrue="1" operator="containsText" text="AMARILLO">
      <formula>NOT(ISERROR(SEARCH("AMARILLO",R83)))</formula>
    </cfRule>
    <cfRule type="containsText" dxfId="2465" priority="197" operator="containsText" text="VENCIDO">
      <formula>NOT(ISERROR(SEARCH("VENCIDO",R83)))</formula>
    </cfRule>
    <cfRule type="containsText" dxfId="2464" priority="198" operator="containsText" text="VERDE">
      <formula>NOT(ISERROR(SEARCH("VERDE",R83)))</formula>
    </cfRule>
  </conditionalFormatting>
  <conditionalFormatting sqref="R101:R105">
    <cfRule type="containsText" dxfId="2463" priority="194" operator="containsText" text="ROJO">
      <formula>NOT(ISERROR(SEARCH("ROJO",R101)))</formula>
    </cfRule>
    <cfRule type="containsText" dxfId="2462" priority="193" stopIfTrue="1" operator="containsText" text="AMARILLO">
      <formula>NOT(ISERROR(SEARCH("AMARILLO",R101)))</formula>
    </cfRule>
    <cfRule type="containsText" dxfId="2461" priority="192" operator="containsText" text="VERDE">
      <formula>NOT(ISERROR(SEARCH("VERDE",R101)))</formula>
    </cfRule>
    <cfRule type="containsText" dxfId="2460" priority="191" operator="containsText" text="VENCIDO">
      <formula>NOT(ISERROR(SEARCH("VENCIDO",R101)))</formula>
    </cfRule>
  </conditionalFormatting>
  <conditionalFormatting sqref="R149:R153">
    <cfRule type="containsText" dxfId="2459" priority="185" operator="containsText" text="VENCIDO">
      <formula>NOT(ISERROR(SEARCH("VENCIDO",R149)))</formula>
    </cfRule>
    <cfRule type="containsText" dxfId="2458" priority="186" operator="containsText" text="VERDE">
      <formula>NOT(ISERROR(SEARCH("VERDE",R149)))</formula>
    </cfRule>
    <cfRule type="containsText" dxfId="2457" priority="188" operator="containsText" text="ROJO">
      <formula>NOT(ISERROR(SEARCH("ROJO",R149)))</formula>
    </cfRule>
    <cfRule type="containsText" dxfId="2456" priority="187" stopIfTrue="1" operator="containsText" text="AMARILLO">
      <formula>NOT(ISERROR(SEARCH("AMARILLO",R149)))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7" operator="containsText" text="VERDE">
      <formula>NOT(ISERROR(SEARCH("VERDE",R161)))</formula>
    </cfRule>
    <cfRule type="containsText" dxfId="2449" priority="176" operator="containsText" text="VENCIDO">
      <formula>NOT(ISERROR(SEARCH("VENCIDO",R161)))</formula>
    </cfRule>
    <cfRule type="containsText" dxfId="2448" priority="178" stopIfTrue="1" operator="containsText" text="AMARILLO">
      <formula>NOT(ISERROR(SEARCH("AMARILLO",R161)))</formula>
    </cfRule>
  </conditionalFormatting>
  <conditionalFormatting sqref="R167:R171">
    <cfRule type="containsText" dxfId="2447" priority="172" stopIfTrue="1" operator="containsText" text="AMARILLO">
      <formula>NOT(ISERROR(SEARCH("AMARILLO",R167)))</formula>
    </cfRule>
    <cfRule type="containsText" dxfId="2446" priority="173" operator="containsText" text="ROJO">
      <formula>NOT(ISERROR(SEARCH("ROJO",R167)))</formula>
    </cfRule>
    <cfRule type="containsText" dxfId="2445" priority="170" operator="containsText" text="VENCIDO">
      <formula>NOT(ISERROR(SEARCH("VENCIDO",R167)))</formula>
    </cfRule>
    <cfRule type="containsText" dxfId="2444" priority="171" operator="containsText" text="VERDE">
      <formula>NOT(ISERROR(SEARCH("VERDE",R167)))</formula>
    </cfRule>
  </conditionalFormatting>
  <conditionalFormatting sqref="R173:R177">
    <cfRule type="containsText" dxfId="2443" priority="166" stopIfTrue="1" operator="containsText" text="AMARILLO">
      <formula>NOT(ISERROR(SEARCH("AMARILLO",R173)))</formula>
    </cfRule>
    <cfRule type="containsText" dxfId="2442" priority="167" operator="containsText" text="ROJO">
      <formula>NOT(ISERROR(SEARCH("ROJO",R173)))</formula>
    </cfRule>
    <cfRule type="containsText" dxfId="2441" priority="165" operator="containsText" text="VERDE">
      <formula>NOT(ISERROR(SEARCH("VERDE",R173)))</formula>
    </cfRule>
    <cfRule type="containsText" dxfId="2440" priority="164" operator="containsText" text="VENCIDO">
      <formula>NOT(ISERROR(SEARCH("VENCIDO",R173)))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6" operator="containsText" text="VENCIDO">
      <formula>NOT(ISERROR(SEARCH("VENCIDO",R197)))</formula>
    </cfRule>
    <cfRule type="containsText" dxfId="2429" priority="147" operator="containsText" text="VERDE">
      <formula>NOT(ISERROR(SEARCH("VERDE",R197)))</formula>
    </cfRule>
    <cfRule type="containsText" dxfId="2428" priority="148" stopIfTrue="1" operator="containsText" text="AMARILLO">
      <formula>NOT(ISERROR(SEARCH("AMARILLO",R197)))</formula>
    </cfRule>
  </conditionalFormatting>
  <conditionalFormatting sqref="R222:R226">
    <cfRule type="containsText" dxfId="2427" priority="139" operator="containsText" text="VENCIDO">
      <formula>NOT(ISERROR(SEARCH("VENCIDO",R222)))</formula>
    </cfRule>
    <cfRule type="containsText" dxfId="2426" priority="140" operator="containsText" text="VERDE">
      <formula>NOT(ISERROR(SEARCH("VERDE",R222)))</formula>
    </cfRule>
    <cfRule type="containsText" dxfId="2425" priority="141" stopIfTrue="1" operator="containsText" text="AMARILLO">
      <formula>NOT(ISERROR(SEARCH("AMARILLO",R222)))</formula>
    </cfRule>
    <cfRule type="containsText" dxfId="2424" priority="142" operator="containsText" text="ROJO">
      <formula>NOT(ISERROR(SEARCH("ROJO",R222)))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29" stopIfTrue="1" operator="containsText" text="AMARILLO">
      <formula>NOT(ISERROR(SEARCH("AMARILLO",R246)))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30" operator="containsText" text="ROJO">
      <formula>NOT(ISERROR(SEARCH("ROJO",R246)))</formula>
    </cfRule>
  </conditionalFormatting>
  <conditionalFormatting sqref="R252:R256">
    <cfRule type="containsText" dxfId="2415" priority="122" operator="containsText" text="VERDE">
      <formula>NOT(ISERROR(SEARCH("VERDE",R252)))</formula>
    </cfRule>
    <cfRule type="containsText" dxfId="2414" priority="121" operator="containsText" text="VENCIDO">
      <formula>NOT(ISERROR(SEARCH("VENCIDO",R252)))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5" operator="containsText" text="VENCIDO">
      <formula>NOT(ISERROR(SEARCH("VENCIDO",R258)))</formula>
    </cfRule>
    <cfRule type="containsText" dxfId="2410" priority="117" stopIfTrue="1" operator="containsText" text="AMARILLO">
      <formula>NOT(ISERROR(SEARCH("AMARILLO",R258)))</formula>
    </cfRule>
    <cfRule type="containsText" dxfId="2409" priority="118" operator="containsText" text="ROJO">
      <formula>NOT(ISERROR(SEARCH("ROJO",R258)))</formula>
    </cfRule>
    <cfRule type="containsText" dxfId="2408" priority="116" operator="containsText" text="VERDE">
      <formula>NOT(ISERROR(SEARCH("VERDE",R258)))</formula>
    </cfRule>
  </conditionalFormatting>
  <conditionalFormatting sqref="R270:R274 R276:R280 R282:R286 R288:R292">
    <cfRule type="containsText" dxfId="2407" priority="111" stopIfTrue="1" operator="containsText" text="AMARILLO">
      <formula>NOT(ISERROR(SEARCH("AMARILLO",R270)))</formula>
    </cfRule>
    <cfRule type="containsText" dxfId="2406" priority="110" operator="containsText" text="VERDE">
      <formula>NOT(ISERROR(SEARCH("VERDE",R270)))</formula>
    </cfRule>
    <cfRule type="containsText" dxfId="2405" priority="112" operator="containsText" text="ROJO">
      <formula>NOT(ISERROR(SEARCH("ROJO",R270)))</formula>
    </cfRule>
    <cfRule type="containsText" dxfId="2404" priority="109" operator="containsText" text="VENCIDO">
      <formula>NOT(ISERROR(SEARCH("VENCIDO",R270)))</formula>
    </cfRule>
  </conditionalFormatting>
  <conditionalFormatting sqref="R295:R300">
    <cfRule type="containsText" dxfId="2403" priority="104" stopIfTrue="1" operator="containsText" text="AMARILLO">
      <formula>NOT(ISERROR(SEARCH("AMARILLO",R295)))</formula>
    </cfRule>
    <cfRule type="containsText" dxfId="2402" priority="103" operator="containsText" text="VERDE">
      <formula>NOT(ISERROR(SEARCH("VERDE",R295)))</formula>
    </cfRule>
    <cfRule type="containsText" dxfId="2401" priority="102" operator="containsText" text="VENCIDO">
      <formula>NOT(ISERROR(SEARCH("VENCIDO",R295)))</formula>
    </cfRule>
    <cfRule type="containsText" dxfId="2400" priority="105" operator="containsText" text="ROJO">
      <formula>NOT(ISERROR(SEARCH("ROJO",R295)))</formula>
    </cfRule>
  </conditionalFormatting>
  <conditionalFormatting sqref="R302:R307 R309:R314">
    <cfRule type="containsText" dxfId="2399" priority="99" operator="containsText" text="ROJO">
      <formula>NOT(ISERROR(SEARCH("ROJO",R302)))</formula>
    </cfRule>
    <cfRule type="containsText" dxfId="2398" priority="98" stopIfTrue="1" operator="containsText" text="AMARILLO">
      <formula>NOT(ISERROR(SEARCH("AMARILLO",R302)))</formula>
    </cfRule>
    <cfRule type="containsText" dxfId="2397" priority="96" operator="containsText" text="VENCIDO">
      <formula>NOT(ISERROR(SEARCH("VENCIDO",R302)))</formula>
    </cfRule>
    <cfRule type="containsText" dxfId="2396" priority="97" operator="containsText" text="VERDE">
      <formula>NOT(ISERROR(SEARCH("VERDE",R302)))</formula>
    </cfRule>
  </conditionalFormatting>
  <conditionalFormatting sqref="R316:R321 R323:R328 R330:R335">
    <cfRule type="containsText" dxfId="2395" priority="90" operator="containsText" text="VENCIDO">
      <formula>NOT(ISERROR(SEARCH("VENCIDO",R316)))</formula>
    </cfRule>
    <cfRule type="containsText" dxfId="2394" priority="93" operator="containsText" text="ROJO">
      <formula>NOT(ISERROR(SEARCH("ROJO",R316)))</formula>
    </cfRule>
    <cfRule type="containsText" dxfId="2393" priority="92" stopIfTrue="1" operator="containsText" text="AMARILLO">
      <formula>NOT(ISERROR(SEARCH("AMARILLO",R316)))</formula>
    </cfRule>
    <cfRule type="containsText" dxfId="2392" priority="91" operator="containsText" text="VERDE">
      <formula>NOT(ISERROR(SEARCH("VERDE",R316)))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1" operator="containsText" text="ROJO">
      <formula>NOT(ISERROR(SEARCH("ROJO",R351)))</formula>
    </cfRule>
    <cfRule type="containsText" dxfId="2386" priority="79" operator="containsText" text="VERDE">
      <formula>NOT(ISERROR(SEARCH("VERDE",R351)))</formula>
    </cfRule>
    <cfRule type="containsText" dxfId="2385" priority="78" operator="containsText" text="VENCIDO">
      <formula>NOT(ISERROR(SEARCH("VENCIDO",R351)))</formula>
    </cfRule>
    <cfRule type="containsText" dxfId="2384" priority="80" stopIfTrue="1" operator="containsText" text="AMARILLO">
      <formula>NOT(ISERROR(SEARCH("AMARILLO",R351)))</formula>
    </cfRule>
  </conditionalFormatting>
  <conditionalFormatting sqref="R358:R363">
    <cfRule type="containsText" dxfId="2383" priority="75" operator="containsText" text="ROJO">
      <formula>NOT(ISERROR(SEARCH("ROJO",R358)))</formula>
    </cfRule>
    <cfRule type="containsText" dxfId="2382" priority="74" stopIfTrue="1" operator="containsText" text="AMARILLO">
      <formula>NOT(ISERROR(SEARCH("AMARILLO",R358)))</formula>
    </cfRule>
    <cfRule type="containsText" dxfId="2381" priority="72" operator="containsText" text="VENCIDO">
      <formula>NOT(ISERROR(SEARCH("VENCIDO",R358)))</formula>
    </cfRule>
    <cfRule type="containsText" dxfId="2380" priority="73" operator="containsText" text="VERDE">
      <formula>NOT(ISERROR(SEARCH("VERDE",R358)))</formula>
    </cfRule>
  </conditionalFormatting>
  <conditionalFormatting sqref="R365:R371">
    <cfRule type="containsText" dxfId="2379" priority="71" operator="containsText" text="ROJO">
      <formula>NOT(ISERROR(SEARCH("ROJO",R365)))</formula>
    </cfRule>
    <cfRule type="containsText" dxfId="2378" priority="68" operator="containsText" text="VENCIDO">
      <formula>NOT(ISERROR(SEARCH("VENCIDO",R365)))</formula>
    </cfRule>
    <cfRule type="containsText" dxfId="2377" priority="69" operator="containsText" text="VERDE">
      <formula>NOT(ISERROR(SEARCH("VERDE",R365)))</formula>
    </cfRule>
    <cfRule type="containsText" dxfId="2376" priority="70" stopIfTrue="1" operator="containsText" text="AMARILLO">
      <formula>NOT(ISERROR(SEARCH("AMARILLO",R365)))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5"/>
  <sheetViews>
    <sheetView topLeftCell="A262" zoomScale="82" zoomScaleNormal="82" workbookViewId="0">
      <selection activeCell="N276" sqref="N276:Q276"/>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+Enero!M5</f>
        <v>60</v>
      </c>
      <c r="E5" s="130">
        <v>40</v>
      </c>
      <c r="F5" s="127">
        <v>1</v>
      </c>
      <c r="G5" s="127"/>
      <c r="H5" s="127"/>
      <c r="I5" s="127"/>
      <c r="J5" s="145">
        <f>+F5+G5</f>
        <v>1</v>
      </c>
      <c r="K5" s="148">
        <f>+AO5</f>
        <v>9</v>
      </c>
      <c r="L5" s="158">
        <f>+J5+K5</f>
        <v>10</v>
      </c>
      <c r="M5" s="161">
        <f>+(D5+E5)-(L5)+H5-I5</f>
        <v>90</v>
      </c>
      <c r="N5" s="2">
        <v>40</v>
      </c>
      <c r="O5" s="2" t="s">
        <v>240</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v>50</v>
      </c>
      <c r="O6" s="2" t="s">
        <v>196</v>
      </c>
      <c r="P6" s="3" t="s">
        <v>194</v>
      </c>
      <c r="Q6" s="4">
        <v>46203</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90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+Enero!M11</f>
        <v>6</v>
      </c>
      <c r="E11" s="130">
        <v>4</v>
      </c>
      <c r="F11" s="127">
        <v>2</v>
      </c>
      <c r="G11" s="127"/>
      <c r="H11" s="127"/>
      <c r="I11" s="127"/>
      <c r="J11" s="145">
        <f>+F11+G11</f>
        <v>2</v>
      </c>
      <c r="K11" s="148">
        <f>+AO11</f>
        <v>0</v>
      </c>
      <c r="L11" s="158">
        <f>+J11+K11</f>
        <v>2</v>
      </c>
      <c r="M11" s="161">
        <f>+(D11+E11)-(L11)+H11-I11</f>
        <v>8</v>
      </c>
      <c r="N11" s="2">
        <v>5</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3</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8</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+Enero!M17</f>
        <v>16</v>
      </c>
      <c r="E17" s="130"/>
      <c r="F17" s="127">
        <v>15</v>
      </c>
      <c r="G17" s="127"/>
      <c r="H17" s="127"/>
      <c r="I17" s="127"/>
      <c r="J17" s="145">
        <f>+F17+G17</f>
        <v>15</v>
      </c>
      <c r="K17" s="148">
        <f>+AO17</f>
        <v>0</v>
      </c>
      <c r="L17" s="158">
        <f>+J17+K17</f>
        <v>15</v>
      </c>
      <c r="M17" s="161">
        <f>+(D17+E17)-(L17)+H17-I17</f>
        <v>1</v>
      </c>
      <c r="N17" s="2">
        <v>1</v>
      </c>
      <c r="O17" s="3" t="s">
        <v>200</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1</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+Enero!M23</f>
        <v>17</v>
      </c>
      <c r="E23" s="130">
        <v>40</v>
      </c>
      <c r="F23" s="127">
        <v>23</v>
      </c>
      <c r="G23" s="127"/>
      <c r="H23" s="127"/>
      <c r="I23" s="127"/>
      <c r="J23" s="145">
        <f>+F23+G23</f>
        <v>23</v>
      </c>
      <c r="K23" s="148">
        <f>+AO23</f>
        <v>0</v>
      </c>
      <c r="L23" s="158">
        <f>+J23+K23</f>
        <v>23</v>
      </c>
      <c r="M23" s="161">
        <f>+(D23+E23)-(L23)+H23-I23</f>
        <v>34</v>
      </c>
      <c r="N23" s="2">
        <v>34</v>
      </c>
      <c r="O23" s="2" t="s">
        <v>201</v>
      </c>
      <c r="P23" s="3" t="s">
        <v>202</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34</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+Enero!M29</f>
        <v>31</v>
      </c>
      <c r="E29" s="130">
        <v>15</v>
      </c>
      <c r="F29" s="127">
        <v>16</v>
      </c>
      <c r="G29" s="127"/>
      <c r="H29" s="127"/>
      <c r="I29" s="127"/>
      <c r="J29" s="145">
        <f>+F29+G29</f>
        <v>16</v>
      </c>
      <c r="K29" s="148">
        <f>+AO29</f>
        <v>0</v>
      </c>
      <c r="L29" s="158">
        <f>+J29+K29</f>
        <v>16</v>
      </c>
      <c r="M29" s="161">
        <f>+(D29+E29)-(L29)+H29-I29</f>
        <v>30</v>
      </c>
      <c r="N29" s="2">
        <v>30</v>
      </c>
      <c r="O29" s="3" t="s">
        <v>203</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30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+Enero!M35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+Enero!M41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+Enero!M47</f>
        <v>17</v>
      </c>
      <c r="E47" s="130">
        <v>10</v>
      </c>
      <c r="F47" s="127">
        <v>7</v>
      </c>
      <c r="G47" s="127"/>
      <c r="H47" s="127"/>
      <c r="I47" s="127"/>
      <c r="J47" s="145">
        <f>+F47+G47</f>
        <v>7</v>
      </c>
      <c r="K47" s="148">
        <f>+AO47</f>
        <v>0</v>
      </c>
      <c r="L47" s="158">
        <f>+J47+K47</f>
        <v>7</v>
      </c>
      <c r="M47" s="161">
        <f>+(D47+E47)-(L47)+H47-I47</f>
        <v>20</v>
      </c>
      <c r="N47" s="2">
        <v>20</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+Enero!M53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+Enero!M59</f>
        <v>23</v>
      </c>
      <c r="E59" s="130">
        <v>10</v>
      </c>
      <c r="F59" s="127">
        <v>9</v>
      </c>
      <c r="G59" s="127"/>
      <c r="H59" s="127"/>
      <c r="I59" s="127"/>
      <c r="J59" s="145">
        <f>+F59+G59</f>
        <v>9</v>
      </c>
      <c r="K59" s="148">
        <f>+AO59</f>
        <v>0</v>
      </c>
      <c r="L59" s="158">
        <f>+J59+K59</f>
        <v>9</v>
      </c>
      <c r="M59" s="161">
        <f>+(D59+E59)-(L59)+H59-I59</f>
        <v>24</v>
      </c>
      <c r="N59" s="2"/>
      <c r="O59" s="88"/>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v>4</v>
      </c>
      <c r="O60" s="88" t="s">
        <v>208</v>
      </c>
      <c r="P60" s="3" t="s">
        <v>207</v>
      </c>
      <c r="Q60" s="4">
        <v>46388</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v>10</v>
      </c>
      <c r="O61" s="89" t="s">
        <v>209</v>
      </c>
      <c r="P61" s="3" t="s">
        <v>207</v>
      </c>
      <c r="Q61" s="4">
        <v>46446</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v>10</v>
      </c>
      <c r="O62" s="3" t="s">
        <v>241</v>
      </c>
      <c r="P62" s="3" t="s">
        <v>207</v>
      </c>
      <c r="Q62" s="4">
        <v>46476</v>
      </c>
      <c r="R62" s="5" t="str">
        <f ca="1">IF(Q62=0," ",IFERROR(IF(DATEDIF(TODAY(),Q62,"M")&lt;=5,"ROJO",IF(DATEDIF(TODAY(),Q62,"M")&gt;=12,"VERDE",IF(AND(DATEDIF(TODAY(),Q62,"M")&gt;=6,DATEDIF(TODAY(),Q62,"M")&lt;=11),"AMARILLO"))),S62))</f>
        <v>ROJO</v>
      </c>
      <c r="S62" s="13" t="str">
        <f>IF(Q62=0," ",IF(Q62&lt;=$N$4,"VENCIDO","NO VENCIDO"))</f>
        <v>NO VENCIDO</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24</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+Enero!M65</f>
        <v>15</v>
      </c>
      <c r="E65" s="130">
        <v>20</v>
      </c>
      <c r="F65" s="127">
        <v>19</v>
      </c>
      <c r="G65" s="127"/>
      <c r="H65" s="127"/>
      <c r="I65" s="127"/>
      <c r="J65" s="145">
        <f>+F65+G65</f>
        <v>19</v>
      </c>
      <c r="K65" s="148">
        <f>+AO65</f>
        <v>0</v>
      </c>
      <c r="L65" s="158">
        <f>+J65+K65</f>
        <v>19</v>
      </c>
      <c r="M65" s="161">
        <f>+(D65+E65)-(L65)+H65-I65</f>
        <v>16</v>
      </c>
      <c r="N65" s="2">
        <v>5</v>
      </c>
      <c r="O65" s="88" t="s">
        <v>210</v>
      </c>
      <c r="P65" s="3" t="s">
        <v>211</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11</v>
      </c>
      <c r="O66" s="88" t="s">
        <v>212</v>
      </c>
      <c r="P66" s="3" t="s">
        <v>211</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16</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+Enero!M71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+Enero!M77</f>
        <v>24</v>
      </c>
      <c r="E77" s="130">
        <v>20</v>
      </c>
      <c r="F77" s="127">
        <v>15</v>
      </c>
      <c r="G77" s="127"/>
      <c r="H77" s="127"/>
      <c r="I77" s="127"/>
      <c r="J77" s="145">
        <f>+F77+G77</f>
        <v>15</v>
      </c>
      <c r="K77" s="148">
        <f>+AO77</f>
        <v>0</v>
      </c>
      <c r="L77" s="158">
        <f>+J77+K77</f>
        <v>15</v>
      </c>
      <c r="M77" s="161">
        <f>+(D77+E77)-(L77)+H77-I77</f>
        <v>29</v>
      </c>
      <c r="N77" s="2">
        <v>29</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29</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+Enero!M83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+Enero!M89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+Enero!M95</f>
        <v>0</v>
      </c>
      <c r="E95" s="130">
        <v>20</v>
      </c>
      <c r="F95" s="127">
        <v>15</v>
      </c>
      <c r="G95" s="127"/>
      <c r="H95" s="127"/>
      <c r="I95" s="127"/>
      <c r="J95" s="145">
        <f>+F95+G95</f>
        <v>15</v>
      </c>
      <c r="K95" s="148">
        <f>+AO95</f>
        <v>0</v>
      </c>
      <c r="L95" s="158">
        <f>+J95+K95</f>
        <v>15</v>
      </c>
      <c r="M95" s="161">
        <f>+(D95+E95)-(L95)+H95-I95</f>
        <v>5</v>
      </c>
      <c r="N95" s="2">
        <v>5</v>
      </c>
      <c r="O95" s="3" t="s">
        <v>242</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5</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+Enero!M101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+Enero!M107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+Enero!M113</f>
        <v>190</v>
      </c>
      <c r="E113" s="130">
        <v>100</v>
      </c>
      <c r="F113" s="127">
        <v>45</v>
      </c>
      <c r="G113" s="127"/>
      <c r="H113" s="127"/>
      <c r="I113" s="127"/>
      <c r="J113" s="145">
        <f>+F113+G113</f>
        <v>45</v>
      </c>
      <c r="K113" s="148">
        <f>+AO113</f>
        <v>25</v>
      </c>
      <c r="L113" s="158">
        <f>+J113+K113</f>
        <v>70</v>
      </c>
      <c r="M113" s="161">
        <f>+(D113+E113)-(L113)+H113-I113</f>
        <v>220</v>
      </c>
      <c r="N113" s="2">
        <v>220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25</v>
      </c>
      <c r="AC113" s="172"/>
      <c r="AD113" s="173">
        <f>+AB113+AC113</f>
        <v>25</v>
      </c>
      <c r="AE113" s="172"/>
      <c r="AF113" s="172"/>
      <c r="AG113" s="172"/>
      <c r="AH113" s="172"/>
      <c r="AI113" s="172"/>
      <c r="AJ113" s="172"/>
      <c r="AK113" s="172"/>
      <c r="AL113" s="172"/>
      <c r="AM113" s="172"/>
      <c r="AN113" s="172"/>
      <c r="AO113" s="124">
        <f>SUM(AD113:AN117)</f>
        <v>25</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220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+Enero!M119</f>
        <v>12</v>
      </c>
      <c r="E119" s="130">
        <v>10</v>
      </c>
      <c r="F119" s="127">
        <v>10</v>
      </c>
      <c r="G119" s="127"/>
      <c r="H119" s="127"/>
      <c r="I119" s="127"/>
      <c r="J119" s="145">
        <f>+F119+G119</f>
        <v>10</v>
      </c>
      <c r="K119" s="148">
        <f>+AO119</f>
        <v>0</v>
      </c>
      <c r="L119" s="158">
        <f>+J119+K119</f>
        <v>10</v>
      </c>
      <c r="M119" s="161">
        <f>+(D119+E119)-(L119)+H119-I119</f>
        <v>12</v>
      </c>
      <c r="N119" s="2">
        <v>12</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12</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+Enero!M125</f>
        <v>29</v>
      </c>
      <c r="E125" s="130">
        <v>20</v>
      </c>
      <c r="F125" s="127">
        <v>17</v>
      </c>
      <c r="G125" s="127"/>
      <c r="H125" s="127"/>
      <c r="I125" s="127"/>
      <c r="J125" s="145">
        <f>+F125+G125</f>
        <v>17</v>
      </c>
      <c r="K125" s="148">
        <f>+AO125</f>
        <v>0</v>
      </c>
      <c r="L125" s="158">
        <f>+J125+K125</f>
        <v>17</v>
      </c>
      <c r="M125" s="161">
        <f>+(D125+E125)-(L125)+H125-I125</f>
        <v>32</v>
      </c>
      <c r="N125" s="2">
        <v>32</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32</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+Enero!M131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+Enero!M137</f>
        <v>28</v>
      </c>
      <c r="E137" s="130"/>
      <c r="F137" s="127">
        <v>11</v>
      </c>
      <c r="G137" s="127"/>
      <c r="H137" s="127"/>
      <c r="I137" s="127"/>
      <c r="J137" s="145">
        <f>+F137+G137</f>
        <v>11</v>
      </c>
      <c r="K137" s="148">
        <f>+AO137</f>
        <v>0</v>
      </c>
      <c r="L137" s="158">
        <f>+J137+K137</f>
        <v>11</v>
      </c>
      <c r="M137" s="161">
        <f>+(D137+E137)-(L137)+H137-I137</f>
        <v>17</v>
      </c>
      <c r="N137" s="2">
        <v>17</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17</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+Enero!M143</f>
        <v>24</v>
      </c>
      <c r="E143" s="130"/>
      <c r="F143" s="127">
        <v>7</v>
      </c>
      <c r="G143" s="127"/>
      <c r="H143" s="127"/>
      <c r="I143" s="127"/>
      <c r="J143" s="145">
        <f>+F143+G143</f>
        <v>7</v>
      </c>
      <c r="K143" s="148">
        <f>+AO143</f>
        <v>0</v>
      </c>
      <c r="L143" s="158">
        <f>+J143+K143</f>
        <v>7</v>
      </c>
      <c r="M143" s="161">
        <f>+(D143+E143)-(L143)+H143-I143</f>
        <v>17</v>
      </c>
      <c r="N143" s="90"/>
      <c r="O143" s="88"/>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90">
        <v>1</v>
      </c>
      <c r="O144" s="90" t="s">
        <v>222</v>
      </c>
      <c r="P144" s="3" t="s">
        <v>221</v>
      </c>
      <c r="Q144" s="4">
        <v>46203</v>
      </c>
      <c r="R144" s="5" t="str">
        <f ca="1">IF(Q144=0," ",IFERROR(IF(DATEDIF(TODAY(),Q144,"M")&lt;=5,"ROJO",IF(DATEDIF(TODAY(),Q144,"M")&gt;=12,"VERDE",IF(AND(DATEDIF(TODAY(),Q144,"M")&gt;=6,DATEDIF(TODAY(),Q144,"M")&lt;=11),"AMARILLO"))),S144))</f>
        <v>NO VENCIDO</v>
      </c>
      <c r="S144" s="13" t="str">
        <f>IF(Q144=0," ",IF(Q144&lt;=$N$4,"VENCIDO","NO VENCIDO"))</f>
        <v>NO VENCIDO</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90">
        <v>16</v>
      </c>
      <c r="O145" s="90" t="s">
        <v>223</v>
      </c>
      <c r="P145" s="3" t="s">
        <v>221</v>
      </c>
      <c r="Q145" s="4">
        <v>46660</v>
      </c>
      <c r="R145" s="5" t="str">
        <f ca="1">IF(Q145=0," ",IFERROR(IF(DATEDIF(TODAY(),Q145,"M")&lt;=5,"ROJO",IF(DATEDIF(TODAY(),Q145,"M")&gt;=12,"VERDE",IF(AND(DATEDIF(TODAY(),Q145,"M")&gt;=6,DATEDIF(TODAY(),Q145,"M")&lt;=11),"AMARILLO"))),S145))</f>
        <v>AMARILLO</v>
      </c>
      <c r="S145" s="13" t="str">
        <f>IF(Q145=0," ",IF(Q145&lt;=$N$4,"VENCIDO","NO VENCIDO"))</f>
        <v>NO VENCIDO</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17</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+Enero!M149</f>
        <v>0</v>
      </c>
      <c r="E149" s="182"/>
      <c r="F149" s="127"/>
      <c r="G149" s="127"/>
      <c r="H149" s="127"/>
      <c r="I149" s="127"/>
      <c r="J149" s="145">
        <f>+F149+G149</f>
        <v>0</v>
      </c>
      <c r="K149" s="148">
        <f>+AO149</f>
        <v>0</v>
      </c>
      <c r="L149" s="158">
        <f>+J149+K149</f>
        <v>0</v>
      </c>
      <c r="M149" s="161">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0</v>
      </c>
      <c r="E154" s="184"/>
      <c r="F154" s="129"/>
      <c r="G154" s="129"/>
      <c r="H154" s="129"/>
      <c r="I154" s="129"/>
      <c r="J154" s="147"/>
      <c r="K154" s="150"/>
      <c r="L154" s="160"/>
      <c r="M154" s="15" t="b">
        <f>M149=N154</f>
        <v>1</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+Enero!M155</f>
        <v>0</v>
      </c>
      <c r="E155" s="182"/>
      <c r="F155" s="127"/>
      <c r="G155" s="127"/>
      <c r="H155" s="127"/>
      <c r="I155" s="127"/>
      <c r="J155" s="145">
        <f>+F155+G155</f>
        <v>0</v>
      </c>
      <c r="K155" s="148">
        <f>+AO155</f>
        <v>0</v>
      </c>
      <c r="L155" s="158">
        <f>+J155+K155</f>
        <v>0</v>
      </c>
      <c r="M155" s="161">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0</v>
      </c>
      <c r="E160" s="184"/>
      <c r="F160" s="129"/>
      <c r="G160" s="129"/>
      <c r="H160" s="129"/>
      <c r="I160" s="129"/>
      <c r="J160" s="147"/>
      <c r="K160" s="150"/>
      <c r="L160" s="160"/>
      <c r="M160" s="15" t="b">
        <f>M155=N160</f>
        <v>1</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+Enero!M161</f>
        <v>3</v>
      </c>
      <c r="E161" s="130">
        <v>15</v>
      </c>
      <c r="F161" s="127">
        <v>5</v>
      </c>
      <c r="G161" s="127"/>
      <c r="H161" s="127"/>
      <c r="I161" s="127"/>
      <c r="J161" s="145">
        <f>+F161+G161</f>
        <v>5</v>
      </c>
      <c r="K161" s="148">
        <f>+AO161</f>
        <v>0</v>
      </c>
      <c r="L161" s="158">
        <f>+J161+K161</f>
        <v>5</v>
      </c>
      <c r="M161" s="161">
        <f>+(D161+E161)-(L161)+H161-I161</f>
        <v>13</v>
      </c>
      <c r="N161" s="2">
        <v>13</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13</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+Enero!M167</f>
        <v>79</v>
      </c>
      <c r="E167" s="130">
        <v>15</v>
      </c>
      <c r="F167" s="127">
        <v>18</v>
      </c>
      <c r="G167" s="127">
        <v>1</v>
      </c>
      <c r="H167" s="127"/>
      <c r="I167" s="127"/>
      <c r="J167" s="145">
        <f>+F167+G167</f>
        <v>19</v>
      </c>
      <c r="K167" s="148">
        <f>+AO167</f>
        <v>0</v>
      </c>
      <c r="L167" s="158">
        <f>+J167+K167</f>
        <v>19</v>
      </c>
      <c r="M167" s="161">
        <f>+(D167+E167)-(L167)+H167-I167</f>
        <v>75</v>
      </c>
      <c r="N167" s="2">
        <v>75</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88"/>
      <c r="P168" s="88"/>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75</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+Enero!M173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+Enero!M179</f>
        <v>20</v>
      </c>
      <c r="E179" s="130"/>
      <c r="F179" s="127">
        <v>2</v>
      </c>
      <c r="G179" s="127"/>
      <c r="H179" s="127"/>
      <c r="I179" s="127"/>
      <c r="J179" s="145">
        <f>+F179+G179</f>
        <v>2</v>
      </c>
      <c r="K179" s="148">
        <f>+AO179</f>
        <v>0</v>
      </c>
      <c r="L179" s="158">
        <f>+J179+K179</f>
        <v>2</v>
      </c>
      <c r="M179" s="161">
        <f>+(D179+E179)-(L179)+H179-I179</f>
        <v>18</v>
      </c>
      <c r="N179" s="2">
        <v>18</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18</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+Enero!M185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+Enero!M191</f>
        <v>6</v>
      </c>
      <c r="E191" s="130"/>
      <c r="F191" s="127">
        <v>3</v>
      </c>
      <c r="G191" s="127"/>
      <c r="H191" s="127"/>
      <c r="I191" s="127"/>
      <c r="J191" s="145">
        <f>+F191+G191</f>
        <v>3</v>
      </c>
      <c r="K191" s="148">
        <f>+AO191</f>
        <v>0</v>
      </c>
      <c r="L191" s="158">
        <f>+J191+K191</f>
        <v>3</v>
      </c>
      <c r="M191" s="161">
        <f>+(D191+E191)-(L191)+H191-I191</f>
        <v>3</v>
      </c>
      <c r="N191" s="2">
        <v>3</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3</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+Enero!M197</f>
        <v>4</v>
      </c>
      <c r="E197" s="130"/>
      <c r="F197" s="127"/>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+Enero!M203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+Enero!M209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+Enero!M215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+Enero!M222</f>
        <v>60</v>
      </c>
      <c r="E222" s="130">
        <v>40</v>
      </c>
      <c r="F222" s="127">
        <v>1</v>
      </c>
      <c r="G222" s="127"/>
      <c r="H222" s="127"/>
      <c r="I222" s="127"/>
      <c r="J222" s="145">
        <f>+F222+G222</f>
        <v>1</v>
      </c>
      <c r="K222" s="148">
        <f>+AO222</f>
        <v>9</v>
      </c>
      <c r="L222" s="158">
        <f>+J222+K222</f>
        <v>10</v>
      </c>
      <c r="M222" s="161">
        <f>+(D222+E222)-(L222)+H222-I222</f>
        <v>90</v>
      </c>
      <c r="N222" s="2">
        <v>90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90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+Enero!M228</f>
        <v>24</v>
      </c>
      <c r="E228" s="130">
        <v>20</v>
      </c>
      <c r="F228" s="127">
        <v>15</v>
      </c>
      <c r="G228" s="127"/>
      <c r="H228" s="127"/>
      <c r="I228" s="127"/>
      <c r="J228" s="145">
        <f>+F228+G228</f>
        <v>15</v>
      </c>
      <c r="K228" s="148">
        <f>+AO228</f>
        <v>0</v>
      </c>
      <c r="L228" s="158">
        <f>+J228+K228</f>
        <v>15</v>
      </c>
      <c r="M228" s="161">
        <f>+(D228+E228)-(L228)+H228-I228</f>
        <v>29</v>
      </c>
      <c r="N228" s="2">
        <v>29</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29</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+Enero!M234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+Enero!M240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+Enero!M246</f>
        <v>0</v>
      </c>
      <c r="E246" s="130"/>
      <c r="F246" s="127"/>
      <c r="G246" s="127"/>
      <c r="H246" s="127"/>
      <c r="I246" s="127"/>
      <c r="J246" s="145">
        <f>+F246+G246</f>
        <v>0</v>
      </c>
      <c r="K246" s="148">
        <f>+AO246</f>
        <v>0</v>
      </c>
      <c r="L246" s="158">
        <f>+J246+K246</f>
        <v>0</v>
      </c>
      <c r="M246" s="161">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+Enero!M252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+Enero!M258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+Enero!M264</f>
        <v>190</v>
      </c>
      <c r="E264" s="130">
        <v>100</v>
      </c>
      <c r="F264" s="127">
        <v>45</v>
      </c>
      <c r="G264" s="127"/>
      <c r="H264" s="127"/>
      <c r="I264" s="127"/>
      <c r="J264" s="145">
        <f>+F264+G264</f>
        <v>45</v>
      </c>
      <c r="K264" s="148">
        <f>+AO264</f>
        <v>25</v>
      </c>
      <c r="L264" s="158">
        <f>+J264+K264</f>
        <v>70</v>
      </c>
      <c r="M264" s="161">
        <f>+(D264+E264)-(L264)+H264-I264</f>
        <v>220</v>
      </c>
      <c r="N264" s="2">
        <v>220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25</v>
      </c>
      <c r="AC264" s="172">
        <v>0</v>
      </c>
      <c r="AD264" s="173">
        <f>+AB264+AC264</f>
        <v>25</v>
      </c>
      <c r="AE264" s="172"/>
      <c r="AF264" s="172"/>
      <c r="AG264" s="172"/>
      <c r="AH264" s="172"/>
      <c r="AI264" s="172"/>
      <c r="AJ264" s="172"/>
      <c r="AK264" s="172"/>
      <c r="AL264" s="172"/>
      <c r="AM264" s="172"/>
      <c r="AN264" s="172"/>
      <c r="AO264" s="124">
        <f>SUM(AD264:AN268)</f>
        <v>25</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220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+Enero!M270</f>
        <v>29</v>
      </c>
      <c r="E270" s="130">
        <v>20</v>
      </c>
      <c r="F270" s="127">
        <v>17</v>
      </c>
      <c r="G270" s="127"/>
      <c r="H270" s="127"/>
      <c r="I270" s="127"/>
      <c r="J270" s="145">
        <f>+F270+G270</f>
        <v>17</v>
      </c>
      <c r="K270" s="148">
        <f>+AO270</f>
        <v>0</v>
      </c>
      <c r="L270" s="158">
        <f>+J270+K270</f>
        <v>17</v>
      </c>
      <c r="M270" s="161">
        <f>+(D270+E270)-(L270)+H270-I270</f>
        <v>32</v>
      </c>
      <c r="N270" s="2">
        <v>32</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32</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+Enero!M276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+Enero!M282</f>
        <v>20</v>
      </c>
      <c r="E282" s="130"/>
      <c r="F282" s="127">
        <v>2</v>
      </c>
      <c r="G282" s="127"/>
      <c r="H282" s="127"/>
      <c r="I282" s="127"/>
      <c r="J282" s="145">
        <f>+F282+G282</f>
        <v>2</v>
      </c>
      <c r="K282" s="148">
        <f>+AO282</f>
        <v>0</v>
      </c>
      <c r="L282" s="158">
        <f>+J282+K282</f>
        <v>2</v>
      </c>
      <c r="M282" s="161">
        <f>+(D282+E282)-(L282)+H282-I282</f>
        <v>18</v>
      </c>
      <c r="N282" s="2">
        <v>18</v>
      </c>
      <c r="O282" s="2" t="s">
        <v>239</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18</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+Enero!M288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+Enero!M295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+Enero!M302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+Enero!M309</f>
        <v>273</v>
      </c>
      <c r="E309" s="130">
        <v>40</v>
      </c>
      <c r="F309" s="127">
        <v>44</v>
      </c>
      <c r="G309" s="127"/>
      <c r="H309" s="127"/>
      <c r="I309" s="127"/>
      <c r="J309" s="145">
        <f>+F309+G309</f>
        <v>44</v>
      </c>
      <c r="K309" s="148">
        <f>+AO309</f>
        <v>0</v>
      </c>
      <c r="L309" s="158">
        <f>+J309+K309</f>
        <v>44</v>
      </c>
      <c r="M309" s="161">
        <f>+(D309+E309)-L309+H309-I309</f>
        <v>269</v>
      </c>
      <c r="N309" s="2">
        <v>269</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269</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+Enero!M316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+Enero!M323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+Enero!M330</f>
        <v>218</v>
      </c>
      <c r="E330" s="130">
        <v>100</v>
      </c>
      <c r="F330" s="127">
        <v>47</v>
      </c>
      <c r="G330" s="127"/>
      <c r="H330" s="127"/>
      <c r="I330" s="127"/>
      <c r="J330" s="145">
        <f>+F330+G330</f>
        <v>47</v>
      </c>
      <c r="K330" s="148">
        <f>+AO330</f>
        <v>0</v>
      </c>
      <c r="L330" s="158">
        <f>+J330+K330</f>
        <v>47</v>
      </c>
      <c r="M330" s="161">
        <f>+(D330+E330)-L330+H330-I330</f>
        <v>271</v>
      </c>
      <c r="N330" s="2">
        <v>271</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271</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+Enero!M337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+Enero!M344</f>
        <v>323</v>
      </c>
      <c r="E344" s="130">
        <v>150</v>
      </c>
      <c r="F344" s="127">
        <v>90</v>
      </c>
      <c r="G344" s="127"/>
      <c r="H344" s="127"/>
      <c r="I344" s="127"/>
      <c r="J344" s="145">
        <f>+F344+G344</f>
        <v>90</v>
      </c>
      <c r="K344" s="148">
        <f>+AO344</f>
        <v>0</v>
      </c>
      <c r="L344" s="158">
        <f>+J344+K344</f>
        <v>90</v>
      </c>
      <c r="M344" s="161">
        <f>+(D344+E344)-L344+H344-I344</f>
        <v>383</v>
      </c>
      <c r="N344" s="2">
        <v>383</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383</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+Enero!M351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+Enero!M358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+Enero!M365</f>
        <v>60</v>
      </c>
      <c r="E365" s="72"/>
      <c r="F365" s="35">
        <v>10</v>
      </c>
      <c r="G365" s="35"/>
      <c r="H365" s="14"/>
      <c r="I365" s="14"/>
      <c r="J365" s="74">
        <f t="shared" ref="J365:J371" si="3">+F365+G365</f>
        <v>10</v>
      </c>
      <c r="K365" s="36">
        <f t="shared" ref="K365:K371" si="4">+AO365</f>
        <v>0</v>
      </c>
      <c r="L365" s="77">
        <f t="shared" ref="L365:L371" si="5">+J365+K365</f>
        <v>10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+Enero!M366</f>
        <v>100</v>
      </c>
      <c r="E366" s="72"/>
      <c r="F366" s="35">
        <v>50</v>
      </c>
      <c r="G366" s="35"/>
      <c r="H366" s="14"/>
      <c r="I366" s="14"/>
      <c r="J366" s="74">
        <f t="shared" si="3"/>
        <v>50</v>
      </c>
      <c r="K366" s="36">
        <f t="shared" si="4"/>
        <v>0</v>
      </c>
      <c r="L366" s="77">
        <f t="shared" si="5"/>
        <v>50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+Enero!M367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+Enero!M368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+Enero!M369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+Enero!M370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+Enero!M371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+Enero!M377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+Enero!M378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104" t="s">
        <v>190</v>
      </c>
      <c r="C379" s="105"/>
      <c r="D379" s="87">
        <f>+Enero!M379</f>
        <v>0</v>
      </c>
      <c r="E379" s="72">
        <v>24</v>
      </c>
      <c r="F379" s="40">
        <v>1</v>
      </c>
      <c r="G379" s="40"/>
      <c r="H379" s="25"/>
      <c r="I379" s="25"/>
      <c r="J379" s="74">
        <f>SUM(F379,G379)</f>
        <v>1</v>
      </c>
      <c r="K379" s="36">
        <f>+AQ379</f>
        <v>5</v>
      </c>
      <c r="L379" s="77">
        <f>+J379+K379</f>
        <v>6</v>
      </c>
      <c r="M379" s="37">
        <f>+(D379+E379)-(L379)+H379-I379</f>
        <v>18</v>
      </c>
      <c r="N379" s="41">
        <f>+AS379</f>
        <v>0</v>
      </c>
      <c r="O379" s="7" t="s">
        <v>243</v>
      </c>
      <c r="P379" s="7"/>
      <c r="Q379" s="7" t="s">
        <v>244</v>
      </c>
      <c r="R379" s="7"/>
      <c r="S379" s="8"/>
      <c r="T379" s="8"/>
      <c r="U379" s="42"/>
      <c r="V379" s="42"/>
      <c r="W379" s="42"/>
      <c r="X379" s="42"/>
      <c r="Y379" s="41">
        <f>+AS379</f>
        <v>0</v>
      </c>
      <c r="Z379" s="9"/>
      <c r="AA379" s="1"/>
      <c r="AB379" s="43">
        <v>5</v>
      </c>
      <c r="AC379" s="43"/>
      <c r="AD379" s="43"/>
      <c r="AE379" s="43"/>
      <c r="AF379" s="43"/>
      <c r="AG379" s="43"/>
      <c r="AH379" s="43"/>
      <c r="AI379" s="43"/>
      <c r="AJ379" s="43"/>
      <c r="AK379" s="43"/>
      <c r="AL379" s="43"/>
      <c r="AM379" s="43"/>
      <c r="AN379" s="43"/>
      <c r="AO379" s="43"/>
      <c r="AP379" s="43"/>
      <c r="AQ379" s="79">
        <f>SUM(AB379:AP379)</f>
        <v>5</v>
      </c>
    </row>
    <row r="380" spans="1:43" ht="14.45" customHeight="1">
      <c r="A380" s="76">
        <v>4</v>
      </c>
      <c r="B380" s="104" t="s">
        <v>191</v>
      </c>
      <c r="C380" s="105"/>
      <c r="D380" s="87">
        <f>+Enero!M380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+Enero!M381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row r="385" spans="9:9">
      <c r="I385" s="62" t="s">
        <v>245</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R5:R9">
    <cfRule type="containsText" dxfId="2284" priority="227" stopIfTrue="1" operator="containsText" text="AMARILLO">
      <formula>NOT(ISERROR(SEARCH("AMARILLO",R5)))</formula>
    </cfRule>
    <cfRule type="containsText" dxfId="2283" priority="226" operator="containsText" text="VERDE">
      <formula>NOT(ISERROR(SEARCH("VERDE",R5)))</formula>
    </cfRule>
    <cfRule type="containsText" dxfId="2282" priority="225" operator="containsText" text="VENCIDO">
      <formula>NOT(ISERROR(SEARCH("VENCIDO",R5)))</formula>
    </cfRule>
    <cfRule type="containsText" dxfId="2281" priority="228" operator="containsText" text="ROJO">
      <formula>NOT(ISERROR(SEARCH("ROJO",R5)))</formula>
    </cfRule>
  </conditionalFormatting>
  <conditionalFormatting sqref="R11:R15">
    <cfRule type="containsText" dxfId="2280" priority="222" operator="containsText" text="ROJO">
      <formula>NOT(ISERROR(SEARCH("ROJO",R11)))</formula>
    </cfRule>
    <cfRule type="containsText" dxfId="2279" priority="220" operator="containsText" text="VERDE">
      <formula>NOT(ISERROR(SEARCH("VERDE",R11)))</formula>
    </cfRule>
    <cfRule type="containsText" dxfId="2278" priority="219" operator="containsText" text="VENCIDO">
      <formula>NOT(ISERROR(SEARCH("VENCIDO",R11)))</formula>
    </cfRule>
    <cfRule type="containsText" dxfId="2277" priority="221" stopIfTrue="1" operator="containsText" text="AMARILLO">
      <formula>NOT(ISERROR(SEARCH("AMARILLO",R11)))</formula>
    </cfRule>
  </conditionalFormatting>
  <conditionalFormatting sqref="R17:R21">
    <cfRule type="containsText" dxfId="2276" priority="216" operator="containsText" text="VERDE">
      <formula>NOT(ISERROR(SEARCH("VERDE",R17)))</formula>
    </cfRule>
    <cfRule type="containsText" dxfId="2275" priority="215" operator="containsText" text="VENCIDO">
      <formula>NOT(ISERROR(SEARCH("VENCIDO",R17)))</formula>
    </cfRule>
    <cfRule type="containsText" dxfId="2274" priority="217" stopIfTrue="1" operator="containsText" text="AMARILLO">
      <formula>NOT(ISERROR(SEARCH("AMARILLO",R17)))</formula>
    </cfRule>
    <cfRule type="containsText" dxfId="2273" priority="218" operator="containsText" text="ROJO">
      <formula>NOT(ISERROR(SEARCH("ROJO",R17)))</formula>
    </cfRule>
  </conditionalFormatting>
  <conditionalFormatting sqref="R23:R27">
    <cfRule type="containsText" dxfId="2272" priority="211" stopIfTrue="1" operator="containsText" text="AMARILLO">
      <formula>NOT(ISERROR(SEARCH("AMARILLO",R23)))</formula>
    </cfRule>
    <cfRule type="containsText" dxfId="2271" priority="212" operator="containsText" text="ROJO">
      <formula>NOT(ISERROR(SEARCH("ROJO",R23)))</formula>
    </cfRule>
    <cfRule type="containsText" dxfId="2270" priority="210" operator="containsText" text="VERDE">
      <formula>NOT(ISERROR(SEARCH("VERDE",R23)))</formula>
    </cfRule>
    <cfRule type="containsText" dxfId="2269" priority="209" operator="containsText" text="VENCIDO">
      <formula>NOT(ISERROR(SEARCH("VENCIDO",R23)))</formula>
    </cfRule>
  </conditionalFormatting>
  <conditionalFormatting sqref="R29:R33">
    <cfRule type="containsText" dxfId="2268" priority="207" stopIfTrue="1" operator="containsText" text="AMARILLO">
      <formula>NOT(ISERROR(SEARCH("AMARILLO",R29)))</formula>
    </cfRule>
    <cfRule type="containsText" dxfId="2267" priority="205" operator="containsText" text="VENCIDO">
      <formula>NOT(ISERROR(SEARCH("VENCIDO",R29)))</formula>
    </cfRule>
    <cfRule type="containsText" dxfId="2266" priority="208" operator="containsText" text="ROJO">
      <formula>NOT(ISERROR(SEARCH("ROJO",R29)))</formula>
    </cfRule>
    <cfRule type="containsText" dxfId="2265" priority="206" operator="containsText" text="VERDE">
      <formula>NOT(ISERROR(SEARCH("VERDE",R29)))</formula>
    </cfRule>
  </conditionalFormatting>
  <conditionalFormatting sqref="R35:R39">
    <cfRule type="containsText" dxfId="2264" priority="200" operator="containsText" text="VERDE">
      <formula>NOT(ISERROR(SEARCH("VERDE",R35)))</formula>
    </cfRule>
    <cfRule type="containsText" dxfId="2263" priority="199" operator="containsText" text="VENCIDO">
      <formula>NOT(ISERROR(SEARCH("VENCIDO",R35)))</formula>
    </cfRule>
    <cfRule type="containsText" dxfId="2262" priority="202" operator="containsText" text="ROJO">
      <formula>NOT(ISERROR(SEARCH("ROJO",R35)))</formula>
    </cfRule>
    <cfRule type="containsText" dxfId="2261" priority="201" stopIfTrue="1" operator="containsText" text="AMARILLO">
      <formula>NOT(ISERROR(SEARCH("AMARILLO",R35)))</formula>
    </cfRule>
  </conditionalFormatting>
  <conditionalFormatting sqref="R41:R45">
    <cfRule type="containsText" dxfId="2260" priority="198" operator="containsText" text="ROJO">
      <formula>NOT(ISERROR(SEARCH("ROJO",R41)))</formula>
    </cfRule>
    <cfRule type="containsText" dxfId="2259" priority="197" stopIfTrue="1" operator="containsText" text="AMARILLO">
      <formula>NOT(ISERROR(SEARCH("AMARILLO",R41)))</formula>
    </cfRule>
    <cfRule type="containsText" dxfId="2258" priority="196" operator="containsText" text="VERDE">
      <formula>NOT(ISERROR(SEARCH("VERDE",R41)))</formula>
    </cfRule>
    <cfRule type="containsText" dxfId="2257"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6" priority="192" stopIfTrue="1" operator="containsText" text="AMARILLO">
      <formula>NOT(ISERROR(SEARCH("AMARILLO",R47)))</formula>
    </cfRule>
    <cfRule type="containsText" dxfId="2255" priority="190" operator="containsText" text="VENCIDO">
      <formula>NOT(ISERROR(SEARCH("VENCIDO",R47)))</formula>
    </cfRule>
    <cfRule type="containsText" dxfId="2254" priority="191" operator="containsText" text="VERDE">
      <formula>NOT(ISERROR(SEARCH("VERDE",R47)))</formula>
    </cfRule>
    <cfRule type="containsText" dxfId="2253" priority="193" operator="containsText" text="ROJO">
      <formula>NOT(ISERROR(SEARCH("ROJO",R47)))</formula>
    </cfRule>
  </conditionalFormatting>
  <conditionalFormatting sqref="R83:R87 R89:R93">
    <cfRule type="containsText" dxfId="2252" priority="187" stopIfTrue="1" operator="containsText" text="AMARILLO">
      <formula>NOT(ISERROR(SEARCH("AMARILLO",R83)))</formula>
    </cfRule>
    <cfRule type="containsText" dxfId="2251" priority="186" operator="containsText" text="VERDE">
      <formula>NOT(ISERROR(SEARCH("VERDE",R83)))</formula>
    </cfRule>
    <cfRule type="containsText" dxfId="2250" priority="188" operator="containsText" text="ROJO">
      <formula>NOT(ISERROR(SEARCH("ROJO",R83)))</formula>
    </cfRule>
    <cfRule type="containsText" dxfId="2249" priority="185" operator="containsText" text="VENCIDO">
      <formula>NOT(ISERROR(SEARCH("VENCIDO",R83)))</formula>
    </cfRule>
  </conditionalFormatting>
  <conditionalFormatting sqref="R101:R105">
    <cfRule type="containsText" dxfId="2248" priority="180" operator="containsText" text="VENCIDO">
      <formula>NOT(ISERROR(SEARCH("VENCIDO",R101)))</formula>
    </cfRule>
    <cfRule type="containsText" dxfId="2247" priority="181" operator="containsText" text="VERDE">
      <formula>NOT(ISERROR(SEARCH("VERDE",R101)))</formula>
    </cfRule>
    <cfRule type="containsText" dxfId="2246" priority="182" stopIfTrue="1" operator="containsText" text="AMARILLO">
      <formula>NOT(ISERROR(SEARCH("AMARILLO",R101)))</formula>
    </cfRule>
    <cfRule type="containsText" dxfId="2245" priority="183" operator="containsText" text="ROJO">
      <formula>NOT(ISERROR(SEARCH("ROJO",R101)))</formula>
    </cfRule>
  </conditionalFormatting>
  <conditionalFormatting sqref="R149:R153">
    <cfRule type="containsText" dxfId="2244" priority="175" operator="containsText" text="VENCIDO">
      <formula>NOT(ISERROR(SEARCH("VENCIDO",R149)))</formula>
    </cfRule>
    <cfRule type="containsText" dxfId="2243" priority="176" operator="containsText" text="VERDE">
      <formula>NOT(ISERROR(SEARCH("VERDE",R149)))</formula>
    </cfRule>
    <cfRule type="containsText" dxfId="2242" priority="177" stopIfTrue="1" operator="containsText" text="AMARILLO">
      <formula>NOT(ISERROR(SEARCH("AMARILLO",R149)))</formula>
    </cfRule>
    <cfRule type="containsText" dxfId="2241" priority="178" operator="containsText" text="ROJO">
      <formula>NOT(ISERROR(SEARCH("ROJO",R149)))</formula>
    </cfRule>
  </conditionalFormatting>
  <conditionalFormatting sqref="R155:R159">
    <cfRule type="containsText" dxfId="2240" priority="174" operator="containsText" text="ROJO">
      <formula>NOT(ISERROR(SEARCH("ROJO",R155)))</formula>
    </cfRule>
    <cfRule type="containsText" dxfId="2239" priority="171" operator="containsText" text="VENCIDO">
      <formula>NOT(ISERROR(SEARCH("VENCIDO",R155)))</formula>
    </cfRule>
    <cfRule type="containsText" dxfId="2238" priority="172" operator="containsText" text="VERDE">
      <formula>NOT(ISERROR(SEARCH("VERDE",R155)))</formula>
    </cfRule>
    <cfRule type="containsText" dxfId="2237" priority="173" stopIfTrue="1" operator="containsText" text="AMARILLO">
      <formula>NOT(ISERROR(SEARCH("AMARILLO",R155)))</formula>
    </cfRule>
  </conditionalFormatting>
  <conditionalFormatting sqref="R161:R165">
    <cfRule type="containsText" dxfId="2236" priority="170" operator="containsText" text="ROJO">
      <formula>NOT(ISERROR(SEARCH("ROJO",R161)))</formula>
    </cfRule>
    <cfRule type="containsText" dxfId="2235" priority="167" operator="containsText" text="VENCIDO">
      <formula>NOT(ISERROR(SEARCH("VENCIDO",R161)))</formula>
    </cfRule>
    <cfRule type="containsText" dxfId="2234" priority="168" operator="containsText" text="VERDE">
      <formula>NOT(ISERROR(SEARCH("VERDE",R161)))</formula>
    </cfRule>
    <cfRule type="containsText" dxfId="2233" priority="169" stopIfTrue="1" operator="containsText" text="AMARILLO">
      <formula>NOT(ISERROR(SEARCH("AMARILLO",R161)))</formula>
    </cfRule>
  </conditionalFormatting>
  <conditionalFormatting sqref="R167:R171">
    <cfRule type="containsText" dxfId="2232" priority="162" operator="containsText" text="VENCIDO">
      <formula>NOT(ISERROR(SEARCH("VENCIDO",R167)))</formula>
    </cfRule>
    <cfRule type="containsText" dxfId="2231" priority="163" operator="containsText" text="VERDE">
      <formula>NOT(ISERROR(SEARCH("VERDE",R167)))</formula>
    </cfRule>
    <cfRule type="containsText" dxfId="2230" priority="164" stopIfTrue="1" operator="containsText" text="AMARILLO">
      <formula>NOT(ISERROR(SEARCH("AMARILLO",R167)))</formula>
    </cfRule>
    <cfRule type="containsText" dxfId="2229" priority="165" operator="containsText" text="ROJO">
      <formula>NOT(ISERROR(SEARCH("ROJO",R167)))</formula>
    </cfRule>
  </conditionalFormatting>
  <conditionalFormatting sqref="R173:R177">
    <cfRule type="containsText" dxfId="2228" priority="158" operator="containsText" text="VERDE">
      <formula>NOT(ISERROR(SEARCH("VERDE",R173)))</formula>
    </cfRule>
    <cfRule type="containsText" dxfId="2227" priority="160" operator="containsText" text="ROJO">
      <formula>NOT(ISERROR(SEARCH("ROJO",R173)))</formula>
    </cfRule>
    <cfRule type="containsText" dxfId="2226" priority="157" operator="containsText" text="VENCIDO">
      <formula>NOT(ISERROR(SEARCH("VENCIDO",R173)))</formula>
    </cfRule>
    <cfRule type="containsText" dxfId="2225" priority="159" stopIfTrue="1" operator="containsText" text="AMARILLO">
      <formula>NOT(ISERROR(SEARCH("AMARILLO",R173)))</formula>
    </cfRule>
  </conditionalFormatting>
  <conditionalFormatting sqref="R179:R183">
    <cfRule type="containsText" dxfId="2224" priority="155" operator="containsText" text="ROJO">
      <formula>NOT(ISERROR(SEARCH("ROJO",R179)))</formula>
    </cfRule>
    <cfRule type="containsText" dxfId="2223" priority="154" stopIfTrue="1" operator="containsText" text="AMARILLO">
      <formula>NOT(ISERROR(SEARCH("AMARILLO",R179)))</formula>
    </cfRule>
    <cfRule type="containsText" dxfId="2222" priority="153" operator="containsText" text="VERDE">
      <formula>NOT(ISERROR(SEARCH("VERDE",R179)))</formula>
    </cfRule>
    <cfRule type="containsText" dxfId="2221" priority="152" operator="containsText" text="VENCIDO">
      <formula>NOT(ISERROR(SEARCH("VENCIDO",R179)))</formula>
    </cfRule>
  </conditionalFormatting>
  <conditionalFormatting sqref="R185:R189 R191:R195">
    <cfRule type="containsText" dxfId="2220" priority="150" operator="containsText" text="ROJO">
      <formula>NOT(ISERROR(SEARCH("ROJO",R185)))</formula>
    </cfRule>
    <cfRule type="containsText" dxfId="2219" priority="147" operator="containsText" text="VENCIDO">
      <formula>NOT(ISERROR(SEARCH("VENCIDO",R185)))</formula>
    </cfRule>
    <cfRule type="containsText" dxfId="2218" priority="148" operator="containsText" text="VERDE">
      <formula>NOT(ISERROR(SEARCH("VERDE",R185)))</formula>
    </cfRule>
    <cfRule type="containsText" dxfId="2217" priority="149" stopIfTrue="1" operator="containsText" text="AMARILLO">
      <formula>NOT(ISERROR(SEARCH("AMARILLO",R185)))</formula>
    </cfRule>
  </conditionalFormatting>
  <conditionalFormatting sqref="R197:R201 R203:R207 R209:R213 R215:R219">
    <cfRule type="containsText" dxfId="2216" priority="142" operator="containsText" text="VENCIDO">
      <formula>NOT(ISERROR(SEARCH("VENCIDO",R197)))</formula>
    </cfRule>
    <cfRule type="containsText" dxfId="2215" priority="143" operator="containsText" text="VERDE">
      <formula>NOT(ISERROR(SEARCH("VERDE",R197)))</formula>
    </cfRule>
    <cfRule type="containsText" dxfId="2214" priority="144" stopIfTrue="1" operator="containsText" text="AMARILLO">
      <formula>NOT(ISERROR(SEARCH("AMARILLO",R197)))</formula>
    </cfRule>
    <cfRule type="containsText" dxfId="2213" priority="145" operator="containsText" text="ROJO">
      <formula>NOT(ISERROR(SEARCH("ROJO",R197)))</formula>
    </cfRule>
  </conditionalFormatting>
  <conditionalFormatting sqref="R222:R226">
    <cfRule type="containsText" dxfId="2212" priority="138" stopIfTrue="1" operator="containsText" text="AMARILLO">
      <formula>NOT(ISERROR(SEARCH("AMARILLO",R222)))</formula>
    </cfRule>
    <cfRule type="containsText" dxfId="2211" priority="137" operator="containsText" text="VERDE">
      <formula>NOT(ISERROR(SEARCH("VERDE",R222)))</formula>
    </cfRule>
    <cfRule type="containsText" dxfId="2210" priority="136" operator="containsText" text="VENCIDO">
      <formula>NOT(ISERROR(SEARCH("VENCIDO",R222)))</formula>
    </cfRule>
    <cfRule type="containsText" dxfId="2209" priority="139" operator="containsText" text="ROJO">
      <formula>NOT(ISERROR(SEARCH("ROJO",R222)))</formula>
    </cfRule>
  </conditionalFormatting>
  <conditionalFormatting sqref="R228:R232 R234:R238 R240:R244">
    <cfRule type="containsText" dxfId="2208" priority="131" operator="containsText" text="VENCIDO">
      <formula>NOT(ISERROR(SEARCH("VENCIDO",R228)))</formula>
    </cfRule>
    <cfRule type="containsText" dxfId="2207" priority="133" stopIfTrue="1" operator="containsText" text="AMARILLO">
      <formula>NOT(ISERROR(SEARCH("AMARILLO",R228)))</formula>
    </cfRule>
    <cfRule type="containsText" dxfId="2206" priority="132" operator="containsText" text="VERDE">
      <formula>NOT(ISERROR(SEARCH("VERDE",R228)))</formula>
    </cfRule>
    <cfRule type="containsText" dxfId="2205" priority="134" operator="containsText" text="ROJO">
      <formula>NOT(ISERROR(SEARCH("ROJO",R228)))</formula>
    </cfRule>
  </conditionalFormatting>
  <conditionalFormatting sqref="R246:R250">
    <cfRule type="containsText" dxfId="2204" priority="126" operator="containsText" text="VENCIDO">
      <formula>NOT(ISERROR(SEARCH("VENCIDO",R246)))</formula>
    </cfRule>
    <cfRule type="containsText" dxfId="2203" priority="127" operator="containsText" text="VERDE">
      <formula>NOT(ISERROR(SEARCH("VERDE",R246)))</formula>
    </cfRule>
    <cfRule type="containsText" dxfId="2202" priority="128" stopIfTrue="1" operator="containsText" text="AMARILLO">
      <formula>NOT(ISERROR(SEARCH("AMARILLO",R246)))</formula>
    </cfRule>
    <cfRule type="containsText" dxfId="2201" priority="129" operator="containsText" text="ROJO">
      <formula>NOT(ISERROR(SEARCH("ROJO",R246)))</formula>
    </cfRule>
  </conditionalFormatting>
  <conditionalFormatting sqref="R252:R256">
    <cfRule type="containsText" dxfId="2200" priority="122" operator="containsText" text="VERDE">
      <formula>NOT(ISERROR(SEARCH("VERDE",R252)))</formula>
    </cfRule>
    <cfRule type="containsText" dxfId="2199" priority="123" stopIfTrue="1" operator="containsText" text="AMARILLO">
      <formula>NOT(ISERROR(SEARCH("AMARILLO",R252)))</formula>
    </cfRule>
    <cfRule type="containsText" dxfId="2198" priority="124" operator="containsText" text="ROJO">
      <formula>NOT(ISERROR(SEARCH("ROJO",R252)))</formula>
    </cfRule>
    <cfRule type="containsText" dxfId="2197" priority="121" operator="containsText" text="VENCIDO">
      <formula>NOT(ISERROR(SEARCH("VENCIDO",R252)))</formula>
    </cfRule>
  </conditionalFormatting>
  <conditionalFormatting sqref="R258:R262 R264:R268">
    <cfRule type="containsText" dxfId="2196" priority="118" stopIfTrue="1" operator="containsText" text="AMARILLO">
      <formula>NOT(ISERROR(SEARCH("AMARILLO",R258)))</formula>
    </cfRule>
    <cfRule type="containsText" dxfId="2195" priority="116" operator="containsText" text="VENCIDO">
      <formula>NOT(ISERROR(SEARCH("VENCIDO",R258)))</formula>
    </cfRule>
    <cfRule type="containsText" dxfId="2194" priority="117" operator="containsText" text="VERDE">
      <formula>NOT(ISERROR(SEARCH("VERDE",R258)))</formula>
    </cfRule>
    <cfRule type="containsText" dxfId="2193" priority="119" operator="containsText" text="ROJO">
      <formula>NOT(ISERROR(SEARCH("ROJO",R258)))</formula>
    </cfRule>
  </conditionalFormatting>
  <conditionalFormatting sqref="R270:R274 R276:R280 R282:R286 R288:R292">
    <cfRule type="containsText" dxfId="2192" priority="113" stopIfTrue="1" operator="containsText" text="AMARILLO">
      <formula>NOT(ISERROR(SEARCH("AMARILLO",R270)))</formula>
    </cfRule>
    <cfRule type="containsText" dxfId="2191" priority="112" operator="containsText" text="VERDE">
      <formula>NOT(ISERROR(SEARCH("VERDE",R270)))</formula>
    </cfRule>
    <cfRule type="containsText" dxfId="2190" priority="111" operator="containsText" text="VENCIDO">
      <formula>NOT(ISERROR(SEARCH("VENCIDO",R270)))</formula>
    </cfRule>
    <cfRule type="containsText" dxfId="2189" priority="114" operator="containsText" text="ROJO">
      <formula>NOT(ISERROR(SEARCH("ROJO",R270)))</formula>
    </cfRule>
  </conditionalFormatting>
  <conditionalFormatting sqref="R295:R300">
    <cfRule type="containsText" dxfId="2188" priority="107" stopIfTrue="1" operator="containsText" text="AMARILLO">
      <formula>NOT(ISERROR(SEARCH("AMARILLO",R295)))</formula>
    </cfRule>
    <cfRule type="containsText" dxfId="2187" priority="106" operator="containsText" text="VERDE">
      <formula>NOT(ISERROR(SEARCH("VERDE",R295)))</formula>
    </cfRule>
    <cfRule type="containsText" dxfId="2186" priority="108" operator="containsText" text="ROJO">
      <formula>NOT(ISERROR(SEARCH("ROJO",R295)))</formula>
    </cfRule>
    <cfRule type="containsText" dxfId="2185" priority="105" operator="containsText" text="VENCIDO">
      <formula>NOT(ISERROR(SEARCH("VENCIDO",R295)))</formula>
    </cfRule>
  </conditionalFormatting>
  <conditionalFormatting sqref="R302:R307 R309:R314">
    <cfRule type="containsText" dxfId="2184" priority="102" operator="containsText" text="ROJO">
      <formula>NOT(ISERROR(SEARCH("ROJO",R302)))</formula>
    </cfRule>
    <cfRule type="containsText" dxfId="2183" priority="101" stopIfTrue="1" operator="containsText" text="AMARILLO">
      <formula>NOT(ISERROR(SEARCH("AMARILLO",R302)))</formula>
    </cfRule>
    <cfRule type="containsText" dxfId="2182" priority="100" operator="containsText" text="VERDE">
      <formula>NOT(ISERROR(SEARCH("VERDE",R302)))</formula>
    </cfRule>
    <cfRule type="containsText" dxfId="2181" priority="99" operator="containsText" text="VENCIDO">
      <formula>NOT(ISERROR(SEARCH("VENCIDO",R302)))</formula>
    </cfRule>
  </conditionalFormatting>
  <conditionalFormatting sqref="R316:R321 R323:R328 R330:R335">
    <cfRule type="containsText" dxfId="2180" priority="96" operator="containsText" text="ROJO">
      <formula>NOT(ISERROR(SEARCH("ROJO",R316)))</formula>
    </cfRule>
    <cfRule type="containsText" dxfId="2179" priority="95" stopIfTrue="1" operator="containsText" text="AMARILLO">
      <formula>NOT(ISERROR(SEARCH("AMARILLO",R316)))</formula>
    </cfRule>
    <cfRule type="containsText" dxfId="2178" priority="94" operator="containsText" text="VERDE">
      <formula>NOT(ISERROR(SEARCH("VERDE",R316)))</formula>
    </cfRule>
    <cfRule type="containsText" dxfId="2177" priority="93" operator="containsText" text="VENCIDO">
      <formula>NOT(ISERROR(SEARCH("VENCIDO",R316)))</formula>
    </cfRule>
  </conditionalFormatting>
  <conditionalFormatting sqref="R337:R342 R344:R349">
    <cfRule type="containsText" dxfId="2176" priority="88" operator="containsText" text="VERDE">
      <formula>NOT(ISERROR(SEARCH("VERDE",R337)))</formula>
    </cfRule>
    <cfRule type="containsText" dxfId="2175" priority="87" operator="containsText" text="VENCIDO">
      <formula>NOT(ISERROR(SEARCH("VENCIDO",R337)))</formula>
    </cfRule>
    <cfRule type="containsText" dxfId="2174" priority="89" stopIfTrue="1" operator="containsText" text="AMARILLO">
      <formula>NOT(ISERROR(SEARCH("AMARILLO",R337)))</formula>
    </cfRule>
    <cfRule type="containsText" dxfId="2173" priority="90" operator="containsText" text="ROJO">
      <formula>NOT(ISERROR(SEARCH("ROJO",R337)))</formula>
    </cfRule>
  </conditionalFormatting>
  <conditionalFormatting sqref="R351:R356">
    <cfRule type="containsText" dxfId="2172" priority="82" operator="containsText" text="VERDE">
      <formula>NOT(ISERROR(SEARCH("VERDE",R351)))</formula>
    </cfRule>
    <cfRule type="containsText" dxfId="2171" priority="83" stopIfTrue="1" operator="containsText" text="AMARILLO">
      <formula>NOT(ISERROR(SEARCH("AMARILLO",R351)))</formula>
    </cfRule>
    <cfRule type="containsText" dxfId="2170" priority="81" operator="containsText" text="VENCIDO">
      <formula>NOT(ISERROR(SEARCH("VENCIDO",R351)))</formula>
    </cfRule>
    <cfRule type="containsText" dxfId="2169" priority="84" operator="containsText" text="ROJO">
      <formula>NOT(ISERROR(SEARCH("ROJO",R351)))</formula>
    </cfRule>
  </conditionalFormatting>
  <conditionalFormatting sqref="R358:R363">
    <cfRule type="containsText" dxfId="2168" priority="75" operator="containsText" text="VENCIDO">
      <formula>NOT(ISERROR(SEARCH("VENCIDO",R358)))</formula>
    </cfRule>
    <cfRule type="containsText" dxfId="2167" priority="76" operator="containsText" text="VERDE">
      <formula>NOT(ISERROR(SEARCH("VERDE",R358)))</formula>
    </cfRule>
    <cfRule type="containsText" dxfId="2166" priority="78" operator="containsText" text="ROJO">
      <formula>NOT(ISERROR(SEARCH("ROJO",R358)))</formula>
    </cfRule>
    <cfRule type="containsText" dxfId="2165" priority="77" stopIfTrue="1" operator="containsText" text="AMARILLO">
      <formula>NOT(ISERROR(SEARCH("AMARILLO",R358)))</formula>
    </cfRule>
  </conditionalFormatting>
  <conditionalFormatting sqref="R365:R371">
    <cfRule type="containsText" dxfId="2164" priority="72" operator="containsText" text="VERDE">
      <formula>NOT(ISERROR(SEARCH("VERDE",R365)))</formula>
    </cfRule>
    <cfRule type="containsText" dxfId="2163" priority="73" stopIfTrue="1" operator="containsText" text="AMARILLO">
      <formula>NOT(ISERROR(SEARCH("AMARILLO",R365)))</formula>
    </cfRule>
    <cfRule type="containsText" dxfId="2162" priority="74" operator="containsText" text="ROJO">
      <formula>NOT(ISERROR(SEARCH("ROJO",R365)))</formula>
    </cfRule>
    <cfRule type="containsText" dxfId="2161" priority="71" operator="containsText" text="VENCIDO">
      <formula>NOT(ISERROR(SEARCH("VENCIDO",R365)))</formula>
    </cfRule>
  </conditionalFormatting>
  <conditionalFormatting sqref="M377:M381">
    <cfRule type="cellIs" dxfId="216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71" zoomScaleNormal="71" workbookViewId="0">
      <pane ySplit="4" topLeftCell="A258" activePane="bottomLeft" state="frozen"/>
      <selection activeCell="O1" sqref="O1"/>
      <selection pane="bottomLeft" activeCell="M276" sqref="M276:M28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+Febrero!M5</f>
        <v>90</v>
      </c>
      <c r="E5" s="130"/>
      <c r="F5" s="127">
        <v>1</v>
      </c>
      <c r="G5" s="127"/>
      <c r="H5" s="127"/>
      <c r="I5" s="127"/>
      <c r="J5" s="145">
        <f>+F5+G5</f>
        <v>1</v>
      </c>
      <c r="K5" s="148">
        <f>+AO5</f>
        <v>9</v>
      </c>
      <c r="L5" s="158">
        <f>+J5+K5</f>
        <v>10</v>
      </c>
      <c r="M5" s="161">
        <f>+(D5+E5)-(L5)+H5-I5</f>
        <v>80</v>
      </c>
      <c r="N5" s="2">
        <v>30</v>
      </c>
      <c r="O5" s="2" t="s">
        <v>240</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v>50</v>
      </c>
      <c r="O6" s="2" t="s">
        <v>196</v>
      </c>
      <c r="P6" s="3" t="s">
        <v>194</v>
      </c>
      <c r="Q6" s="4">
        <v>46203</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80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+Febrero!M11</f>
        <v>8</v>
      </c>
      <c r="E11" s="130"/>
      <c r="F11" s="127">
        <v>1</v>
      </c>
      <c r="G11" s="127"/>
      <c r="H11" s="127"/>
      <c r="I11" s="127"/>
      <c r="J11" s="145">
        <f>+F11+G11</f>
        <v>1</v>
      </c>
      <c r="K11" s="148">
        <f>+AO11</f>
        <v>0</v>
      </c>
      <c r="L11" s="158">
        <f>+J11+K11</f>
        <v>1</v>
      </c>
      <c r="M11" s="161">
        <f>+(D11+E11)-(L11)+H11-I11</f>
        <v>7</v>
      </c>
      <c r="N11" s="2">
        <v>5</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2</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7</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+Febrero!M17</f>
        <v>1</v>
      </c>
      <c r="E17" s="130"/>
      <c r="F17" s="127"/>
      <c r="G17" s="127"/>
      <c r="H17" s="127"/>
      <c r="I17" s="127"/>
      <c r="J17" s="145">
        <f>+F17+G17</f>
        <v>0</v>
      </c>
      <c r="K17" s="148">
        <f>+AO17</f>
        <v>0</v>
      </c>
      <c r="L17" s="158">
        <f>+J17+K17</f>
        <v>0</v>
      </c>
      <c r="M17" s="161">
        <f>+(D17+E17)-(L17)+H17-I17</f>
        <v>1</v>
      </c>
      <c r="N17" s="2">
        <v>1</v>
      </c>
      <c r="O17" s="3" t="s">
        <v>200</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1</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+Febrero!M23</f>
        <v>34</v>
      </c>
      <c r="E23" s="130">
        <v>20</v>
      </c>
      <c r="F23" s="127">
        <v>26</v>
      </c>
      <c r="G23" s="127"/>
      <c r="H23" s="127"/>
      <c r="I23" s="127">
        <v>5</v>
      </c>
      <c r="J23" s="145">
        <f>+F23+G23</f>
        <v>26</v>
      </c>
      <c r="K23" s="148">
        <f>+AO23</f>
        <v>0</v>
      </c>
      <c r="L23" s="158">
        <f>+J23+K23</f>
        <v>26</v>
      </c>
      <c r="M23" s="161">
        <f>+(D23+E23)-(L23)+H23-I23</f>
        <v>23</v>
      </c>
      <c r="N23" s="2">
        <v>23</v>
      </c>
      <c r="O23" s="2" t="s">
        <v>201</v>
      </c>
      <c r="P23" s="3" t="s">
        <v>202</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23</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+Febrero!M29</f>
        <v>30</v>
      </c>
      <c r="E29" s="130">
        <v>15</v>
      </c>
      <c r="F29" s="127">
        <v>21</v>
      </c>
      <c r="G29" s="127"/>
      <c r="H29" s="127"/>
      <c r="I29" s="127">
        <v>5</v>
      </c>
      <c r="J29" s="145">
        <f>+F29+G29</f>
        <v>21</v>
      </c>
      <c r="K29" s="148">
        <f>+AO29</f>
        <v>0</v>
      </c>
      <c r="L29" s="158">
        <f>+J29+K29</f>
        <v>21</v>
      </c>
      <c r="M29" s="161">
        <f>+(D29+E29)-(L29)+H29-I29</f>
        <v>19</v>
      </c>
      <c r="N29" s="2">
        <v>19</v>
      </c>
      <c r="O29" s="3" t="s">
        <v>203</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19</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+Febrero!M35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+Febrero!M41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+Febrero!M47</f>
        <v>20</v>
      </c>
      <c r="E47" s="130">
        <v>10</v>
      </c>
      <c r="F47" s="127">
        <v>5</v>
      </c>
      <c r="G47" s="127"/>
      <c r="H47" s="127"/>
      <c r="I47" s="127"/>
      <c r="J47" s="145">
        <f>+F47+G47</f>
        <v>5</v>
      </c>
      <c r="K47" s="148">
        <f>+AO47</f>
        <v>5</v>
      </c>
      <c r="L47" s="158">
        <f>+J47+K47</f>
        <v>10</v>
      </c>
      <c r="M47" s="161">
        <f>+(D47+E47)-(L47)+H47-I47</f>
        <v>20</v>
      </c>
      <c r="N47" s="2">
        <v>20</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v>5</v>
      </c>
      <c r="AC47" s="172"/>
      <c r="AD47" s="173">
        <f>+AB47+AC47</f>
        <v>5</v>
      </c>
      <c r="AE47" s="172"/>
      <c r="AF47" s="172"/>
      <c r="AG47" s="172"/>
      <c r="AH47" s="172"/>
      <c r="AI47" s="172"/>
      <c r="AJ47" s="172"/>
      <c r="AK47" s="172"/>
      <c r="AL47" s="172"/>
      <c r="AM47" s="172"/>
      <c r="AN47" s="172"/>
      <c r="AO47" s="124">
        <f>SUM(AD47:AN51)</f>
        <v>5</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+Febrero!M53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+Febrero!M59</f>
        <v>24</v>
      </c>
      <c r="E59" s="130"/>
      <c r="F59" s="127">
        <v>10</v>
      </c>
      <c r="G59" s="127"/>
      <c r="H59" s="127"/>
      <c r="I59" s="127">
        <v>5</v>
      </c>
      <c r="J59" s="145">
        <f>+F59+G59</f>
        <v>10</v>
      </c>
      <c r="K59" s="148">
        <f>+AO59</f>
        <v>0</v>
      </c>
      <c r="L59" s="158">
        <f>+J59+K59</f>
        <v>10</v>
      </c>
      <c r="M59" s="161">
        <f>+(D59+E59)-(L59)+H59-I59</f>
        <v>9</v>
      </c>
      <c r="N59" s="2"/>
      <c r="O59" s="88"/>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89"/>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v>9</v>
      </c>
      <c r="O61" s="3" t="s">
        <v>241</v>
      </c>
      <c r="P61" s="3" t="s">
        <v>207</v>
      </c>
      <c r="Q61" s="4">
        <v>46476</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9</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+Febrero!M65</f>
        <v>16</v>
      </c>
      <c r="E65" s="130">
        <v>15</v>
      </c>
      <c r="F65" s="127">
        <v>12</v>
      </c>
      <c r="G65" s="127"/>
      <c r="H65" s="127"/>
      <c r="I65" s="127"/>
      <c r="J65" s="145">
        <f>+F65+G65</f>
        <v>12</v>
      </c>
      <c r="K65" s="148">
        <f>+AO65</f>
        <v>0</v>
      </c>
      <c r="L65" s="158">
        <f>+J65+K65</f>
        <v>12</v>
      </c>
      <c r="M65" s="161">
        <f>+(D65+E65)-(L65)+H65-I65</f>
        <v>19</v>
      </c>
      <c r="N65" s="2">
        <v>5</v>
      </c>
      <c r="O65" s="88" t="s">
        <v>210</v>
      </c>
      <c r="P65" s="3" t="s">
        <v>211</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14</v>
      </c>
      <c r="O66" s="88" t="s">
        <v>212</v>
      </c>
      <c r="P66" s="3" t="s">
        <v>211</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19</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+Febrero!M71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+Febrero!M77</f>
        <v>29</v>
      </c>
      <c r="E77" s="130">
        <v>5</v>
      </c>
      <c r="F77" s="127">
        <v>11</v>
      </c>
      <c r="G77" s="127"/>
      <c r="H77" s="127"/>
      <c r="I77" s="127"/>
      <c r="J77" s="145">
        <f>+F77+G77</f>
        <v>11</v>
      </c>
      <c r="K77" s="148">
        <f>+AO77</f>
        <v>0</v>
      </c>
      <c r="L77" s="158">
        <f>+J77+K77</f>
        <v>11</v>
      </c>
      <c r="M77" s="161">
        <f>+(D77+E77)-(L77)+H77-I77</f>
        <v>23</v>
      </c>
      <c r="N77" s="2">
        <v>23</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23</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+Febrero!M83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+Febrero!M89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+Febrero!M95</f>
        <v>5</v>
      </c>
      <c r="E95" s="130">
        <v>30</v>
      </c>
      <c r="F95" s="127">
        <v>5</v>
      </c>
      <c r="G95" s="127"/>
      <c r="H95" s="127"/>
      <c r="I95" s="127"/>
      <c r="J95" s="145">
        <f>+F95+G95</f>
        <v>5</v>
      </c>
      <c r="K95" s="148">
        <f>+AO95</f>
        <v>0</v>
      </c>
      <c r="L95" s="158">
        <f>+J95+K95</f>
        <v>5</v>
      </c>
      <c r="M95" s="161">
        <f>+(D95+E95)-(L95)+H95-I95</f>
        <v>30</v>
      </c>
      <c r="N95" s="2">
        <v>30</v>
      </c>
      <c r="O95" s="3" t="s">
        <v>242</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30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+Febrero!M101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+Febrero!M107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+Febrero!M113</f>
        <v>220</v>
      </c>
      <c r="E113" s="130"/>
      <c r="F113" s="127">
        <v>62</v>
      </c>
      <c r="G113" s="127">
        <v>2</v>
      </c>
      <c r="H113" s="127"/>
      <c r="I113" s="127"/>
      <c r="J113" s="145">
        <f>+F113+G113</f>
        <v>64</v>
      </c>
      <c r="K113" s="148">
        <f>+AO113</f>
        <v>46</v>
      </c>
      <c r="L113" s="158">
        <f>+J113+K113</f>
        <v>110</v>
      </c>
      <c r="M113" s="161">
        <f>+(D113+E113)-(L113)+H113-I113</f>
        <v>110</v>
      </c>
      <c r="N113" s="2">
        <v>110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46</v>
      </c>
      <c r="AC113" s="172"/>
      <c r="AD113" s="173">
        <f>+AB113+AC113</f>
        <v>46</v>
      </c>
      <c r="AE113" s="172"/>
      <c r="AF113" s="172"/>
      <c r="AG113" s="172"/>
      <c r="AH113" s="172"/>
      <c r="AI113" s="172"/>
      <c r="AJ113" s="172"/>
      <c r="AK113" s="172"/>
      <c r="AL113" s="172"/>
      <c r="AM113" s="172"/>
      <c r="AN113" s="172"/>
      <c r="AO113" s="124">
        <f>SUM(AD113:AN117)</f>
        <v>46</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110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+Febrero!M119</f>
        <v>12</v>
      </c>
      <c r="E119" s="130">
        <v>5</v>
      </c>
      <c r="F119" s="127">
        <v>2</v>
      </c>
      <c r="G119" s="127"/>
      <c r="H119" s="127"/>
      <c r="I119" s="127"/>
      <c r="J119" s="145">
        <f>+F119+G119</f>
        <v>2</v>
      </c>
      <c r="K119" s="148">
        <f>+AO119</f>
        <v>0</v>
      </c>
      <c r="L119" s="158">
        <f>+J119+K119</f>
        <v>2</v>
      </c>
      <c r="M119" s="161">
        <f>+(D119+E119)-(L119)+H119-I119</f>
        <v>15</v>
      </c>
      <c r="N119" s="2">
        <v>15</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15</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+Febrero!M125</f>
        <v>32</v>
      </c>
      <c r="E125" s="130"/>
      <c r="F125" s="127">
        <v>7</v>
      </c>
      <c r="G125" s="127"/>
      <c r="H125" s="127"/>
      <c r="I125" s="127"/>
      <c r="J125" s="145">
        <f>+F125+G125</f>
        <v>7</v>
      </c>
      <c r="K125" s="148">
        <f>+AO125</f>
        <v>0</v>
      </c>
      <c r="L125" s="158">
        <f>+J125+K125</f>
        <v>7</v>
      </c>
      <c r="M125" s="161">
        <f>+(D125+E125)-(L125)+H125-I125</f>
        <v>25</v>
      </c>
      <c r="N125" s="2">
        <v>25</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25</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+Febrero!M131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+Febrero!M137</f>
        <v>17</v>
      </c>
      <c r="E137" s="130">
        <v>20</v>
      </c>
      <c r="F137" s="127">
        <v>5</v>
      </c>
      <c r="G137" s="127"/>
      <c r="H137" s="127"/>
      <c r="I137" s="127"/>
      <c r="J137" s="145">
        <f>+F137+G137</f>
        <v>5</v>
      </c>
      <c r="K137" s="148">
        <f>+AO137</f>
        <v>13</v>
      </c>
      <c r="L137" s="158">
        <f>+J137+K137</f>
        <v>18</v>
      </c>
      <c r="M137" s="161">
        <f>+(D137+E137)-(L137)+H137-I137</f>
        <v>19</v>
      </c>
      <c r="N137" s="2">
        <v>19</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v>13</v>
      </c>
      <c r="AC137" s="172"/>
      <c r="AD137" s="173">
        <f>+AB137+AC137</f>
        <v>13</v>
      </c>
      <c r="AE137" s="172"/>
      <c r="AF137" s="172"/>
      <c r="AG137" s="172"/>
      <c r="AH137" s="172"/>
      <c r="AI137" s="172"/>
      <c r="AJ137" s="172"/>
      <c r="AK137" s="172"/>
      <c r="AL137" s="172"/>
      <c r="AM137" s="172"/>
      <c r="AN137" s="172"/>
      <c r="AO137" s="124">
        <f>SUM(AD137:AN141)</f>
        <v>13</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19</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+Febrero!M143</f>
        <v>17</v>
      </c>
      <c r="E143" s="130">
        <v>0</v>
      </c>
      <c r="F143" s="127">
        <v>2</v>
      </c>
      <c r="G143" s="127">
        <v>1</v>
      </c>
      <c r="H143" s="127"/>
      <c r="I143" s="127"/>
      <c r="J143" s="145">
        <f>+F143+G143</f>
        <v>3</v>
      </c>
      <c r="K143" s="148">
        <f>+AO143</f>
        <v>0</v>
      </c>
      <c r="L143" s="158">
        <f>+J143+K143</f>
        <v>3</v>
      </c>
      <c r="M143" s="161">
        <f>+(D143+E143)-(L143)+H143-I143</f>
        <v>14</v>
      </c>
      <c r="N143" s="90">
        <v>1</v>
      </c>
      <c r="O143" s="90" t="s">
        <v>222</v>
      </c>
      <c r="P143" s="3" t="s">
        <v>221</v>
      </c>
      <c r="Q143" s="4">
        <v>46203</v>
      </c>
      <c r="R143" s="5" t="str">
        <f ca="1">IF(Q143=0," ",IFERROR(IF(DATEDIF(TODAY(),Q143,"M")&lt;=5,"ROJO",IF(DATEDIF(TODAY(),Q143,"M")&gt;=12,"VERDE",IF(AND(DATEDIF(TODAY(),Q143,"M")&gt;=6,DATEDIF(TODAY(),Q143,"M")&lt;=11),"AMARILLO"))),S143))</f>
        <v>NO VENCIDO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90">
        <v>13</v>
      </c>
      <c r="O144" s="90" t="s">
        <v>223</v>
      </c>
      <c r="P144" s="3" t="s">
        <v>221</v>
      </c>
      <c r="Q144" s="4">
        <v>46660</v>
      </c>
      <c r="R144" s="5" t="str">
        <f ca="1">IF(Q144=0," ",IFERROR(IF(DATEDIF(TODAY(),Q144,"M")&lt;=5,"ROJO",IF(DATEDIF(TODAY(),Q144,"M")&gt;=12,"VERDE",IF(AND(DATEDIF(TODAY(),Q144,"M")&gt;=6,DATEDIF(TODAY(),Q144,"M")&lt;=11),"AMARILLO"))),S144))</f>
        <v>AMARILLO</v>
      </c>
      <c r="S144" s="13" t="str">
        <f>IF(Q144=0," ",IF(Q144&lt;=$N$4,"VENCIDO","NO VENCIDO"))</f>
        <v>NO VENCIDO</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14</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+Febrero!M149</f>
        <v>0</v>
      </c>
      <c r="E149" s="182"/>
      <c r="F149" s="127"/>
      <c r="G149" s="127"/>
      <c r="H149" s="127"/>
      <c r="I149" s="127"/>
      <c r="J149" s="145">
        <f>+F149+G149</f>
        <v>0</v>
      </c>
      <c r="K149" s="148">
        <f>+AO149</f>
        <v>0</v>
      </c>
      <c r="L149" s="158">
        <f>+J149+K149</f>
        <v>0</v>
      </c>
      <c r="M149" s="161">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0</v>
      </c>
      <c r="E154" s="184"/>
      <c r="F154" s="129"/>
      <c r="G154" s="129"/>
      <c r="H154" s="129"/>
      <c r="I154" s="129"/>
      <c r="J154" s="147"/>
      <c r="K154" s="150"/>
      <c r="L154" s="160"/>
      <c r="M154" s="15" t="b">
        <f>M149=N154</f>
        <v>1</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+Febrero!M155</f>
        <v>0</v>
      </c>
      <c r="E155" s="182"/>
      <c r="F155" s="127"/>
      <c r="G155" s="127"/>
      <c r="H155" s="127"/>
      <c r="I155" s="127"/>
      <c r="J155" s="145">
        <f>+F155+G155</f>
        <v>0</v>
      </c>
      <c r="K155" s="148">
        <f>+AO155</f>
        <v>0</v>
      </c>
      <c r="L155" s="158">
        <f>+J155+K155</f>
        <v>0</v>
      </c>
      <c r="M155" s="161">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0</v>
      </c>
      <c r="E160" s="184"/>
      <c r="F160" s="129"/>
      <c r="G160" s="129"/>
      <c r="H160" s="129"/>
      <c r="I160" s="129"/>
      <c r="J160" s="147"/>
      <c r="K160" s="150"/>
      <c r="L160" s="160"/>
      <c r="M160" s="15" t="b">
        <f>M155=N160</f>
        <v>1</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+Febrero!M161</f>
        <v>13</v>
      </c>
      <c r="E161" s="130">
        <v>20</v>
      </c>
      <c r="F161" s="127">
        <v>4</v>
      </c>
      <c r="G161" s="127"/>
      <c r="H161" s="127"/>
      <c r="I161" s="127">
        <v>1</v>
      </c>
      <c r="J161" s="145">
        <f>+F161+G161</f>
        <v>4</v>
      </c>
      <c r="K161" s="148">
        <f>+AO161</f>
        <v>0</v>
      </c>
      <c r="L161" s="158">
        <f>+J161+K161</f>
        <v>4</v>
      </c>
      <c r="M161" s="161">
        <f>+(D161+E161)-(L161)+H161-I161</f>
        <v>28</v>
      </c>
      <c r="N161" s="2">
        <v>28</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28</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+Febrero!M167</f>
        <v>75</v>
      </c>
      <c r="E167" s="130"/>
      <c r="F167" s="127">
        <v>19</v>
      </c>
      <c r="G167" s="127"/>
      <c r="H167" s="127"/>
      <c r="I167" s="127"/>
      <c r="J167" s="145">
        <f>+F167+G167</f>
        <v>19</v>
      </c>
      <c r="K167" s="148">
        <f>+AO167</f>
        <v>0</v>
      </c>
      <c r="L167" s="158">
        <f>+J167+K167</f>
        <v>19</v>
      </c>
      <c r="M167" s="161">
        <f>+(D167+E167)-(L167)+H167-I167</f>
        <v>56</v>
      </c>
      <c r="N167" s="2">
        <v>56</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56</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+Febrero!M173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+Febrero!M179</f>
        <v>18</v>
      </c>
      <c r="E179" s="130"/>
      <c r="F179" s="127">
        <v>3</v>
      </c>
      <c r="G179" s="127"/>
      <c r="H179" s="127"/>
      <c r="I179" s="127">
        <v>4</v>
      </c>
      <c r="J179" s="145">
        <f>+F179+G179</f>
        <v>3</v>
      </c>
      <c r="K179" s="148">
        <f>+AO179</f>
        <v>1</v>
      </c>
      <c r="L179" s="158">
        <f>+J179+K179</f>
        <v>4</v>
      </c>
      <c r="M179" s="161">
        <f>+(D179+E179)-(L179)+H179-I179</f>
        <v>10</v>
      </c>
      <c r="N179" s="2">
        <v>10</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v>1</v>
      </c>
      <c r="AI179" s="172"/>
      <c r="AJ179" s="172"/>
      <c r="AK179" s="172"/>
      <c r="AL179" s="172"/>
      <c r="AM179" s="172"/>
      <c r="AN179" s="172"/>
      <c r="AO179" s="124">
        <f>SUM(AD179:AN183)</f>
        <v>1</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+Febrero!M185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+Febrero!M191</f>
        <v>3</v>
      </c>
      <c r="E191" s="130">
        <v>3</v>
      </c>
      <c r="F191" s="127"/>
      <c r="G191" s="127"/>
      <c r="H191" s="127"/>
      <c r="I191" s="127"/>
      <c r="J191" s="145">
        <f>+F191+G191</f>
        <v>0</v>
      </c>
      <c r="K191" s="148">
        <f>+AO191</f>
        <v>0</v>
      </c>
      <c r="L191" s="158">
        <f>+J191+K191</f>
        <v>0</v>
      </c>
      <c r="M191" s="161">
        <f>+(D191+E191)-(L191)+H191-I191</f>
        <v>6</v>
      </c>
      <c r="N191" s="2">
        <v>6</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6</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+Febrero!M197</f>
        <v>4</v>
      </c>
      <c r="E197" s="130"/>
      <c r="F197" s="127"/>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+Febrero!M203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+Febrero!M209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+Febrero!M215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+Febrero!M222</f>
        <v>90</v>
      </c>
      <c r="E222" s="130"/>
      <c r="F222" s="127">
        <v>1</v>
      </c>
      <c r="G222" s="127"/>
      <c r="H222" s="127"/>
      <c r="I222" s="127"/>
      <c r="J222" s="145">
        <f>+F222+G222</f>
        <v>1</v>
      </c>
      <c r="K222" s="148">
        <f>+AO222</f>
        <v>9</v>
      </c>
      <c r="L222" s="158">
        <f>+J222+K222</f>
        <v>10</v>
      </c>
      <c r="M222" s="161">
        <f>+(D222+E222)-(L222)+H222-I222</f>
        <v>80</v>
      </c>
      <c r="N222" s="2">
        <v>80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80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+Febrero!M228</f>
        <v>29</v>
      </c>
      <c r="E228" s="130">
        <v>5</v>
      </c>
      <c r="F228" s="127">
        <v>11</v>
      </c>
      <c r="G228" s="127"/>
      <c r="H228" s="127"/>
      <c r="I228" s="127"/>
      <c r="J228" s="145">
        <f>+F228+G228</f>
        <v>11</v>
      </c>
      <c r="K228" s="148">
        <f>+AO228</f>
        <v>0</v>
      </c>
      <c r="L228" s="158">
        <f>+J228+K228</f>
        <v>11</v>
      </c>
      <c r="M228" s="161">
        <f>+(D228+E228)-(L228)+H228-I228</f>
        <v>23</v>
      </c>
      <c r="N228" s="2">
        <v>23</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23</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+Febrero!M234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+Febrero!M240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+Febrero!M246</f>
        <v>0</v>
      </c>
      <c r="E246" s="130">
        <v>30</v>
      </c>
      <c r="F246" s="127"/>
      <c r="G246" s="127"/>
      <c r="H246" s="127"/>
      <c r="I246" s="127"/>
      <c r="J246" s="145">
        <f>+F246+G246</f>
        <v>0</v>
      </c>
      <c r="K246" s="148">
        <f>+AO246</f>
        <v>0</v>
      </c>
      <c r="L246" s="158">
        <f>+J246+K246</f>
        <v>0</v>
      </c>
      <c r="M246" s="161">
        <f>+(D246+E246)-(L246)+H246-I246</f>
        <v>30</v>
      </c>
      <c r="N246" s="2">
        <v>30</v>
      </c>
      <c r="O246" s="3" t="s">
        <v>246</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30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+Febrero!M252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+Febrero!M258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+Febrero!M264</f>
        <v>220</v>
      </c>
      <c r="E264" s="130"/>
      <c r="F264" s="127">
        <v>64</v>
      </c>
      <c r="G264" s="127"/>
      <c r="H264" s="127"/>
      <c r="I264" s="127"/>
      <c r="J264" s="145">
        <f>+F264+G264</f>
        <v>64</v>
      </c>
      <c r="K264" s="148">
        <f>+AO264</f>
        <v>46</v>
      </c>
      <c r="L264" s="158">
        <f>+J264+K264</f>
        <v>110</v>
      </c>
      <c r="M264" s="161">
        <f>+(D264+E264)-(L264)+H264-I264</f>
        <v>110</v>
      </c>
      <c r="N264" s="2">
        <v>110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46</v>
      </c>
      <c r="AC264" s="172"/>
      <c r="AD264" s="173">
        <f>+AB264+AC264</f>
        <v>46</v>
      </c>
      <c r="AE264" s="172"/>
      <c r="AF264" s="172"/>
      <c r="AG264" s="172"/>
      <c r="AH264" s="172"/>
      <c r="AI264" s="172"/>
      <c r="AJ264" s="172"/>
      <c r="AK264" s="172"/>
      <c r="AL264" s="172"/>
      <c r="AM264" s="172"/>
      <c r="AN264" s="172"/>
      <c r="AO264" s="124">
        <f>SUM(AD264:AN268)</f>
        <v>46</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110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+Febrero!M270</f>
        <v>32</v>
      </c>
      <c r="E270" s="130"/>
      <c r="F270" s="127">
        <v>7</v>
      </c>
      <c r="G270" s="127"/>
      <c r="H270" s="127"/>
      <c r="I270" s="127"/>
      <c r="J270" s="145">
        <f>+F270+G270</f>
        <v>7</v>
      </c>
      <c r="K270" s="148">
        <f>+AO270</f>
        <v>0</v>
      </c>
      <c r="L270" s="158">
        <f>+J270+K270</f>
        <v>7</v>
      </c>
      <c r="M270" s="161">
        <f>+(D270+E270)-(L270)+H270-I270</f>
        <v>25</v>
      </c>
      <c r="N270" s="2">
        <v>25</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25</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+Febrero!M276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+Febrero!M282</f>
        <v>18</v>
      </c>
      <c r="E282" s="130"/>
      <c r="F282" s="127">
        <v>3</v>
      </c>
      <c r="G282" s="127"/>
      <c r="H282" s="127"/>
      <c r="I282" s="127">
        <v>4</v>
      </c>
      <c r="J282" s="145">
        <f>+F282+G282</f>
        <v>3</v>
      </c>
      <c r="K282" s="148">
        <f>+AO282</f>
        <v>1</v>
      </c>
      <c r="L282" s="158">
        <f>+J282+K282</f>
        <v>4</v>
      </c>
      <c r="M282" s="161">
        <f>+(D282+E282)-(L282)+H282-I282</f>
        <v>10</v>
      </c>
      <c r="N282" s="2">
        <v>10</v>
      </c>
      <c r="O282" s="2" t="s">
        <v>239</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v>1</v>
      </c>
      <c r="AI282" s="172"/>
      <c r="AJ282" s="172"/>
      <c r="AK282" s="172"/>
      <c r="AL282" s="172"/>
      <c r="AM282" s="172"/>
      <c r="AN282" s="172"/>
      <c r="AO282" s="124">
        <f>SUM(AD282:AN286)</f>
        <v>1</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+Febrero!M288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+Febrero!M295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+Febrero!M302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+Febrero!M309</f>
        <v>269</v>
      </c>
      <c r="E309" s="130"/>
      <c r="F309" s="127">
        <v>28</v>
      </c>
      <c r="G309" s="127"/>
      <c r="H309" s="127"/>
      <c r="I309" s="127"/>
      <c r="J309" s="145">
        <f>+F309+G309</f>
        <v>28</v>
      </c>
      <c r="K309" s="148">
        <f>+AO309</f>
        <v>0</v>
      </c>
      <c r="L309" s="158">
        <f>+J309+K309</f>
        <v>28</v>
      </c>
      <c r="M309" s="161">
        <f>+(D309+E309)-L309+H309-I309</f>
        <v>241</v>
      </c>
      <c r="N309" s="2">
        <v>241</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241</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+Febrero!M316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+Febrero!M323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+Febrero!M330</f>
        <v>271</v>
      </c>
      <c r="E330" s="130"/>
      <c r="F330" s="127">
        <v>82</v>
      </c>
      <c r="G330" s="127"/>
      <c r="H330" s="127"/>
      <c r="I330" s="127"/>
      <c r="J330" s="145">
        <f>+F330+G330</f>
        <v>82</v>
      </c>
      <c r="K330" s="148">
        <f>+AO330</f>
        <v>0</v>
      </c>
      <c r="L330" s="158">
        <f>+J330+K330</f>
        <v>82</v>
      </c>
      <c r="M330" s="161">
        <f>+(D330+E330)-L330+H330-I330</f>
        <v>189</v>
      </c>
      <c r="N330" s="2">
        <v>189</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189</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+Febrero!M337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+Febrero!M344</f>
        <v>383</v>
      </c>
      <c r="E344" s="130"/>
      <c r="F344" s="127">
        <v>90</v>
      </c>
      <c r="G344" s="127"/>
      <c r="H344" s="127"/>
      <c r="I344" s="127"/>
      <c r="J344" s="145">
        <f>+F344+G344</f>
        <v>90</v>
      </c>
      <c r="K344" s="148">
        <f>+AO344</f>
        <v>0</v>
      </c>
      <c r="L344" s="158">
        <f>+J344+K344</f>
        <v>90</v>
      </c>
      <c r="M344" s="161">
        <f>+(D344+E344)-L344+H344-I344</f>
        <v>293</v>
      </c>
      <c r="N344" s="2">
        <v>293</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293</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+Febrero!M351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+Febrero!M358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+Febrero!M365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+Febrero!M366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+Febrero!M367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+Febrero!M368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+Febrero!M369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+Febrero!M370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+Febrero!M371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+Febrero!M377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+Febrero!M378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+Febrero!M379</f>
        <v>18</v>
      </c>
      <c r="E379" s="72"/>
      <c r="F379" s="40">
        <v>6</v>
      </c>
      <c r="G379" s="40"/>
      <c r="H379" s="25"/>
      <c r="I379" s="25"/>
      <c r="J379" s="74">
        <f>SUM(F379,G379)</f>
        <v>6</v>
      </c>
      <c r="K379" s="36">
        <f>+AQ379</f>
        <v>12</v>
      </c>
      <c r="L379" s="77">
        <f>+J379+K379</f>
        <v>18</v>
      </c>
      <c r="M379" s="37">
        <f>+(D379+E379)-(L379)+H379-I379</f>
        <v>0</v>
      </c>
      <c r="N379" s="41">
        <f>+AS379</f>
        <v>0</v>
      </c>
      <c r="O379" s="7" t="s">
        <v>243</v>
      </c>
      <c r="P379" s="7"/>
      <c r="Q379" s="7" t="s">
        <v>244</v>
      </c>
      <c r="R379" s="7"/>
      <c r="S379" s="8"/>
      <c r="T379" s="8"/>
      <c r="U379" s="42"/>
      <c r="V379" s="42"/>
      <c r="W379" s="42"/>
      <c r="X379" s="42"/>
      <c r="Y379" s="41">
        <f>+AS379</f>
        <v>0</v>
      </c>
      <c r="Z379" s="9"/>
      <c r="AA379" s="1"/>
      <c r="AB379" s="43">
        <v>4</v>
      </c>
      <c r="AC379" s="43">
        <v>8</v>
      </c>
      <c r="AD379" s="43"/>
      <c r="AE379" s="43"/>
      <c r="AF379" s="43"/>
      <c r="AG379" s="43"/>
      <c r="AH379" s="43"/>
      <c r="AI379" s="43"/>
      <c r="AJ379" s="43"/>
      <c r="AK379" s="43"/>
      <c r="AL379" s="43"/>
      <c r="AM379" s="43"/>
      <c r="AN379" s="43"/>
      <c r="AO379" s="43"/>
      <c r="AP379" s="43"/>
      <c r="AQ379" s="79">
        <f>SUM(AB379:AP379)</f>
        <v>12</v>
      </c>
    </row>
    <row r="380" spans="1:43" ht="16.5">
      <c r="A380" s="76">
        <v>4</v>
      </c>
      <c r="B380" s="104" t="s">
        <v>191</v>
      </c>
      <c r="C380" s="105"/>
      <c r="D380" s="87">
        <f>+Febrero!M380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+Febrero!M381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R5:R9">
    <cfRule type="containsText" dxfId="2068" priority="230" operator="containsText" text="ROJO">
      <formula>NOT(ISERROR(SEARCH("ROJO",R5)))</formula>
    </cfRule>
    <cfRule type="containsText" dxfId="2067" priority="227" operator="containsText" text="VENCIDO">
      <formula>NOT(ISERROR(SEARCH("VENCIDO",R5)))</formula>
    </cfRule>
    <cfRule type="containsText" dxfId="2066" priority="228" operator="containsText" text="VERDE">
      <formula>NOT(ISERROR(SEARCH("VERDE",R5)))</formula>
    </cfRule>
    <cfRule type="containsText" dxfId="2065" priority="229" stopIfTrue="1" operator="containsText" text="AMARILLO">
      <formula>NOT(ISERROR(SEARCH("AMARILLO",R5)))</formula>
    </cfRule>
  </conditionalFormatting>
  <conditionalFormatting sqref="R11:R15">
    <cfRule type="containsText" dxfId="2064" priority="224" operator="containsText" text="ROJO">
      <formula>NOT(ISERROR(SEARCH("ROJO",R11)))</formula>
    </cfRule>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onditionalFormatting>
  <conditionalFormatting sqref="R17:R21">
    <cfRule type="containsText" dxfId="2060" priority="218" operator="containsText" text="VERDE">
      <formula>NOT(ISERROR(SEARCH("VERDE",R17)))</formula>
    </cfRule>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onditionalFormatting>
  <conditionalFormatting sqref="R23:R27">
    <cfRule type="containsText" dxfId="2056" priority="211" operator="containsText" text="VENCIDO">
      <formula>NOT(ISERROR(SEARCH("VENCIDO",R23)))</formula>
    </cfRule>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2" operator="containsText" text="VERDE">
      <formula>NOT(ISERROR(SEARCH("VERDE",R23)))</formula>
    </cfRule>
  </conditionalFormatting>
  <conditionalFormatting sqref="R29:R33">
    <cfRule type="containsText" dxfId="2052" priority="210" operator="containsText" text="ROJO">
      <formula>NOT(ISERROR(SEARCH("ROJO",R29)))</formula>
    </cfRule>
    <cfRule type="containsText" dxfId="2051" priority="207" operator="containsText" text="VENCIDO">
      <formula>NOT(ISERROR(SEARCH("VENCIDO",R29)))</formula>
    </cfRule>
    <cfRule type="containsText" dxfId="2050" priority="208" operator="containsText" text="VERDE">
      <formula>NOT(ISERROR(SEARCH("VERDE",R29)))</formula>
    </cfRule>
    <cfRule type="containsText" dxfId="2049" priority="209" stopIfTrue="1" operator="containsText" text="AMARILLO">
      <formula>NOT(ISERROR(SEARCH("AMARILLO",R29)))</formula>
    </cfRule>
  </conditionalFormatting>
  <conditionalFormatting sqref="R35:R39">
    <cfRule type="containsText" dxfId="2048" priority="204" operator="containsText" text="ROJO">
      <formula>NOT(ISERROR(SEARCH("ROJO",R35)))</formula>
    </cfRule>
    <cfRule type="containsText" dxfId="2047" priority="201" operator="containsText" text="VENCIDO">
      <formula>NOT(ISERROR(SEARCH("VENCIDO",R35)))</formula>
    </cfRule>
    <cfRule type="containsText" dxfId="2046" priority="202" operator="containsText" text="VERDE">
      <formula>NOT(ISERROR(SEARCH("VERDE",R35)))</formula>
    </cfRule>
    <cfRule type="containsText" dxfId="2045" priority="203" stopIfTrue="1" operator="containsText" text="AMARILLO">
      <formula>NOT(ISERROR(SEARCH("AMARILLO",R35)))</formula>
    </cfRule>
  </conditionalFormatting>
  <conditionalFormatting sqref="R41:R45">
    <cfRule type="containsText" dxfId="2044" priority="200" operator="containsText" text="ROJO">
      <formula>NOT(ISERROR(SEARCH("ROJO",R41)))</formula>
    </cfRule>
    <cfRule type="containsText" dxfId="2043" priority="199" stopIfTrue="1" operator="containsText" text="AMARILLO">
      <formula>NOT(ISERROR(SEARCH("AMARILLO",R41)))</formula>
    </cfRule>
    <cfRule type="containsText" dxfId="2042" priority="198" operator="containsText" text="VERDE">
      <formula>NOT(ISERROR(SEARCH("VERDE",R41)))</formula>
    </cfRule>
    <cfRule type="containsText" dxfId="204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40" priority="195" operator="containsText" text="ROJO">
      <formula>NOT(ISERROR(SEARCH("ROJO",R47)))</formula>
    </cfRule>
    <cfRule type="containsText" dxfId="2039" priority="194" stopIfTrue="1" operator="containsText" text="AMARILLO">
      <formula>NOT(ISERROR(SEARCH("AMARILLO",R47)))</formula>
    </cfRule>
    <cfRule type="containsText" dxfId="2038" priority="193" operator="containsText" text="VERDE">
      <formula>NOT(ISERROR(SEARCH("VERDE",R47)))</formula>
    </cfRule>
    <cfRule type="containsText" dxfId="2037" priority="192" operator="containsText" text="VENCIDO">
      <formula>NOT(ISERROR(SEARCH("VENCIDO",R47)))</formula>
    </cfRule>
  </conditionalFormatting>
  <conditionalFormatting sqref="R83:R87 R89:R93">
    <cfRule type="containsText" dxfId="2036" priority="189" stopIfTrue="1" operator="containsText" text="AMARILLO">
      <formula>NOT(ISERROR(SEARCH("AMARILLO",R83)))</formula>
    </cfRule>
    <cfRule type="containsText" dxfId="2035" priority="190" operator="containsText" text="ROJO">
      <formula>NOT(ISERROR(SEARCH("ROJO",R83)))</formula>
    </cfRule>
    <cfRule type="containsText" dxfId="2034" priority="187" operator="containsText" text="VENCIDO">
      <formula>NOT(ISERROR(SEARCH("VENCIDO",R83)))</formula>
    </cfRule>
    <cfRule type="containsText" dxfId="2033" priority="188" operator="containsText" text="VERDE">
      <formula>NOT(ISERROR(SEARCH("VERDE",R83)))</formula>
    </cfRule>
  </conditionalFormatting>
  <conditionalFormatting sqref="R101:R105">
    <cfRule type="containsText" dxfId="2032" priority="184" stopIfTrue="1" operator="containsText" text="AMARILLO">
      <formula>NOT(ISERROR(SEARCH("AMARILLO",R101)))</formula>
    </cfRule>
    <cfRule type="containsText" dxfId="2031" priority="185" operator="containsText" text="ROJO">
      <formula>NOT(ISERROR(SEARCH("ROJO",R101)))</formula>
    </cfRule>
    <cfRule type="containsText" dxfId="2030" priority="182" operator="containsText" text="VENCIDO">
      <formula>NOT(ISERROR(SEARCH("VENCIDO",R101)))</formula>
    </cfRule>
    <cfRule type="containsText" dxfId="2029" priority="183" operator="containsText" text="VERDE">
      <formula>NOT(ISERROR(SEARCH("VERDE",R101)))</formula>
    </cfRule>
  </conditionalFormatting>
  <conditionalFormatting sqref="R149:R153">
    <cfRule type="containsText" dxfId="2028" priority="178" operator="containsText" text="VERDE">
      <formula>NOT(ISERROR(SEARCH("VERDE",R149)))</formula>
    </cfRule>
    <cfRule type="containsText" dxfId="2027" priority="177" operator="containsText" text="VENCIDO">
      <formula>NOT(ISERROR(SEARCH("VENCIDO",R149)))</formula>
    </cfRule>
    <cfRule type="containsText" dxfId="2026" priority="179" stopIfTrue="1" operator="containsText" text="AMARILLO">
      <formula>NOT(ISERROR(SEARCH("AMARILLO",R149)))</formula>
    </cfRule>
    <cfRule type="containsText" dxfId="2025" priority="180" operator="containsText" text="ROJO">
      <formula>NOT(ISERROR(SEARCH("ROJO",R149)))</formula>
    </cfRule>
  </conditionalFormatting>
  <conditionalFormatting sqref="R155:R159">
    <cfRule type="containsText" dxfId="2024" priority="176" operator="containsText" text="ROJO">
      <formula>NOT(ISERROR(SEARCH("ROJO",R155)))</formula>
    </cfRule>
    <cfRule type="containsText" dxfId="2023" priority="174" operator="containsText" text="VERDE">
      <formula>NOT(ISERROR(SEARCH("VERDE",R155)))</formula>
    </cfRule>
    <cfRule type="containsText" dxfId="2022" priority="175" stopIfTrue="1" operator="containsText" text="AMARILLO">
      <formula>NOT(ISERROR(SEARCH("AMARILLO",R155)))</formula>
    </cfRule>
    <cfRule type="containsText" dxfId="2021" priority="173" operator="containsText" text="VENCIDO">
      <formula>NOT(ISERROR(SEARCH("VENCIDO",R155)))</formula>
    </cfRule>
  </conditionalFormatting>
  <conditionalFormatting sqref="R161:R165">
    <cfRule type="containsText" dxfId="2020" priority="170" operator="containsText" text="VERDE">
      <formula>NOT(ISERROR(SEARCH("VERDE",R161)))</formula>
    </cfRule>
    <cfRule type="containsText" dxfId="2019" priority="169" operator="containsText" text="VENCIDO">
      <formula>NOT(ISERROR(SEARCH("VENCIDO",R161)))</formula>
    </cfRule>
    <cfRule type="containsText" dxfId="2018" priority="171" stopIfTrue="1" operator="containsText" text="AMARILLO">
      <formula>NOT(ISERROR(SEARCH("AMARILLO",R161)))</formula>
    </cfRule>
    <cfRule type="containsText" dxfId="2017" priority="172" operator="containsText" text="ROJO">
      <formula>NOT(ISERROR(SEARCH("ROJO",R161)))</formula>
    </cfRule>
  </conditionalFormatting>
  <conditionalFormatting sqref="R167:R171">
    <cfRule type="containsText" dxfId="2016" priority="164" operator="containsText" text="VENCIDO">
      <formula>NOT(ISERROR(SEARCH("VENCIDO",R167)))</formula>
    </cfRule>
    <cfRule type="containsText" dxfId="2015" priority="166" stopIfTrue="1" operator="containsText" text="AMARILLO">
      <formula>NOT(ISERROR(SEARCH("AMARILLO",R167)))</formula>
    </cfRule>
    <cfRule type="containsText" dxfId="2014" priority="167" operator="containsText" text="ROJO">
      <formula>NOT(ISERROR(SEARCH("ROJO",R167)))</formula>
    </cfRule>
    <cfRule type="containsText" dxfId="2013" priority="165" operator="containsText" text="VERDE">
      <formula>NOT(ISERROR(SEARCH("VERDE",R167)))</formula>
    </cfRule>
  </conditionalFormatting>
  <conditionalFormatting sqref="R173:R177">
    <cfRule type="containsText" dxfId="2012" priority="160" operator="containsText" text="VERDE">
      <formula>NOT(ISERROR(SEARCH("VERDE",R173)))</formula>
    </cfRule>
    <cfRule type="containsText" dxfId="2011" priority="161" stopIfTrue="1" operator="containsText" text="AMARILLO">
      <formula>NOT(ISERROR(SEARCH("AMARILLO",R173)))</formula>
    </cfRule>
    <cfRule type="containsText" dxfId="2010" priority="162" operator="containsText" text="ROJO">
      <formula>NOT(ISERROR(SEARCH("ROJO",R173)))</formula>
    </cfRule>
    <cfRule type="containsText" dxfId="2009" priority="159" operator="containsText" text="VENCIDO">
      <formula>NOT(ISERROR(SEARCH("VENCIDO",R173)))</formula>
    </cfRule>
  </conditionalFormatting>
  <conditionalFormatting sqref="R179:R183">
    <cfRule type="containsText" dxfId="2008" priority="157" operator="containsText" text="ROJO">
      <formula>NOT(ISERROR(SEARCH("ROJO",R179)))</formula>
    </cfRule>
    <cfRule type="containsText" dxfId="2007" priority="156" stopIfTrue="1" operator="containsText" text="AMARILLO">
      <formula>NOT(ISERROR(SEARCH("AMARILLO",R179)))</formula>
    </cfRule>
    <cfRule type="containsText" dxfId="2006" priority="154" operator="containsText" text="VENCIDO">
      <formula>NOT(ISERROR(SEARCH("VENCIDO",R179)))</formula>
    </cfRule>
    <cfRule type="containsText" dxfId="2005" priority="155" operator="containsText" text="VERDE">
      <formula>NOT(ISERROR(SEARCH("VERDE",R179)))</formula>
    </cfRule>
  </conditionalFormatting>
  <conditionalFormatting sqref="R185:R189 R191:R195">
    <cfRule type="containsText" dxfId="2004" priority="151" stopIfTrue="1" operator="containsText" text="AMARILLO">
      <formula>NOT(ISERROR(SEARCH("AMARILLO",R185)))</formula>
    </cfRule>
    <cfRule type="containsText" dxfId="2003" priority="150" operator="containsText" text="VERDE">
      <formula>NOT(ISERROR(SEARCH("VERDE",R185)))</formula>
    </cfRule>
    <cfRule type="containsText" dxfId="2002" priority="149" operator="containsText" text="VENCIDO">
      <formula>NOT(ISERROR(SEARCH("VENCIDO",R185)))</formula>
    </cfRule>
    <cfRule type="containsText" dxfId="2001" priority="152" operator="containsText" text="ROJO">
      <formula>NOT(ISERROR(SEARCH("ROJO",R185)))</formula>
    </cfRule>
  </conditionalFormatting>
  <conditionalFormatting sqref="R197:R201 R203:R207 R209:R213 R215:R219">
    <cfRule type="containsText" dxfId="2000" priority="146" stopIfTrue="1" operator="containsText" text="AMARILLO">
      <formula>NOT(ISERROR(SEARCH("AMARILLO",R197)))</formula>
    </cfRule>
    <cfRule type="containsText" dxfId="1999" priority="147" operator="containsText" text="ROJO">
      <formula>NOT(ISERROR(SEARCH("ROJO",R197)))</formula>
    </cfRule>
    <cfRule type="containsText" dxfId="1998" priority="144" operator="containsText" text="VENCIDO">
      <formula>NOT(ISERROR(SEARCH("VENCIDO",R197)))</formula>
    </cfRule>
    <cfRule type="containsText" dxfId="1997" priority="145" operator="containsText" text="VERDE">
      <formula>NOT(ISERROR(SEARCH("VERDE",R197)))</formula>
    </cfRule>
  </conditionalFormatting>
  <conditionalFormatting sqref="R222:R226">
    <cfRule type="containsText" dxfId="1996" priority="141" operator="containsText" text="ROJO">
      <formula>NOT(ISERROR(SEARCH("ROJO",R222)))</formula>
    </cfRule>
    <cfRule type="containsText" dxfId="1995" priority="140" stopIfTrue="1" operator="containsText" text="AMARILLO">
      <formula>NOT(ISERROR(SEARCH("AMARILLO",R222)))</formula>
    </cfRule>
    <cfRule type="containsText" dxfId="1994" priority="139" operator="containsText" text="VERDE">
      <formula>NOT(ISERROR(SEARCH("VERDE",R222)))</formula>
    </cfRule>
    <cfRule type="containsText" dxfId="1993" priority="138" operator="containsText" text="VENCIDO">
      <formula>NOT(ISERROR(SEARCH("VENCIDO",R222)))</formula>
    </cfRule>
  </conditionalFormatting>
  <conditionalFormatting sqref="R228:R232 R234:R238 R240:R244">
    <cfRule type="containsText" dxfId="1992" priority="133" operator="containsText" text="VENCIDO">
      <formula>NOT(ISERROR(SEARCH("VENCIDO",R228)))</formula>
    </cfRule>
    <cfRule type="containsText" dxfId="1991" priority="134" operator="containsText" text="VERDE">
      <formula>NOT(ISERROR(SEARCH("VERDE",R228)))</formula>
    </cfRule>
    <cfRule type="containsText" dxfId="1990" priority="135" stopIfTrue="1" operator="containsText" text="AMARILLO">
      <formula>NOT(ISERROR(SEARCH("AMARILLO",R228)))</formula>
    </cfRule>
    <cfRule type="containsText" dxfId="1989" priority="136" operator="containsText" text="ROJO">
      <formula>NOT(ISERROR(SEARCH("ROJO",R228)))</formula>
    </cfRule>
  </conditionalFormatting>
  <conditionalFormatting sqref="R246:R250">
    <cfRule type="containsText" dxfId="1988" priority="128" operator="containsText" text="VENCIDO">
      <formula>NOT(ISERROR(SEARCH("VENCIDO",R246)))</formula>
    </cfRule>
    <cfRule type="containsText" dxfId="1987" priority="129" operator="containsText" text="VERDE">
      <formula>NOT(ISERROR(SEARCH("VERDE",R246)))</formula>
    </cfRule>
    <cfRule type="containsText" dxfId="1986" priority="130" stopIfTrue="1" operator="containsText" text="AMARILLO">
      <formula>NOT(ISERROR(SEARCH("AMARILLO",R246)))</formula>
    </cfRule>
    <cfRule type="containsText" dxfId="1985" priority="131" operator="containsText" text="ROJO">
      <formula>NOT(ISERROR(SEARCH("ROJO",R246)))</formula>
    </cfRule>
  </conditionalFormatting>
  <conditionalFormatting sqref="R252:R256">
    <cfRule type="containsText" dxfId="1984" priority="123" operator="containsText" text="VENCIDO">
      <formula>NOT(ISERROR(SEARCH("VENCIDO",R252)))</formula>
    </cfRule>
    <cfRule type="containsText" dxfId="1983" priority="124" operator="containsText" text="VERDE">
      <formula>NOT(ISERROR(SEARCH("VERDE",R252)))</formula>
    </cfRule>
    <cfRule type="containsText" dxfId="1982" priority="125" stopIfTrue="1" operator="containsText" text="AMARILLO">
      <formula>NOT(ISERROR(SEARCH("AMARILLO",R252)))</formula>
    </cfRule>
    <cfRule type="containsText" dxfId="1981" priority="126" operator="containsText" text="ROJO">
      <formula>NOT(ISERROR(SEARCH("ROJO",R252)))</formula>
    </cfRule>
  </conditionalFormatting>
  <conditionalFormatting sqref="R258:R262 R264:R268">
    <cfRule type="containsText" dxfId="1980" priority="121" operator="containsText" text="ROJO">
      <formula>NOT(ISERROR(SEARCH("ROJO",R258)))</formula>
    </cfRule>
    <cfRule type="containsText" dxfId="1979" priority="120" stopIfTrue="1" operator="containsText" text="AMARILLO">
      <formula>NOT(ISERROR(SEARCH("AMARILLO",R258)))</formula>
    </cfRule>
    <cfRule type="containsText" dxfId="1978" priority="118" operator="containsText" text="VENCIDO">
      <formula>NOT(ISERROR(SEARCH("VENCIDO",R258)))</formula>
    </cfRule>
    <cfRule type="containsText" dxfId="1977" priority="119" operator="containsText" text="VERDE">
      <formula>NOT(ISERROR(SEARCH("VERDE",R258)))</formula>
    </cfRule>
  </conditionalFormatting>
  <conditionalFormatting sqref="R270:R274 R276:R280 R282:R286 R288:R292">
    <cfRule type="containsText" dxfId="1976" priority="113" operator="containsText" text="VENCIDO">
      <formula>NOT(ISERROR(SEARCH("VENCIDO",R270)))</formula>
    </cfRule>
    <cfRule type="containsText" dxfId="1975" priority="114" operator="containsText" text="VERDE">
      <formula>NOT(ISERROR(SEARCH("VERDE",R270)))</formula>
    </cfRule>
    <cfRule type="containsText" dxfId="1974" priority="115" stopIfTrue="1" operator="containsText" text="AMARILLO">
      <formula>NOT(ISERROR(SEARCH("AMARILLO",R270)))</formula>
    </cfRule>
    <cfRule type="containsText" dxfId="1973" priority="116" operator="containsText" text="ROJO">
      <formula>NOT(ISERROR(SEARCH("ROJO",R270)))</formula>
    </cfRule>
  </conditionalFormatting>
  <conditionalFormatting sqref="R295:R300">
    <cfRule type="containsText" dxfId="1972" priority="108" operator="containsText" text="VERDE">
      <formula>NOT(ISERROR(SEARCH("VERDE",R295)))</formula>
    </cfRule>
    <cfRule type="containsText" dxfId="1971" priority="109" stopIfTrue="1" operator="containsText" text="AMARILLO">
      <formula>NOT(ISERROR(SEARCH("AMARILLO",R295)))</formula>
    </cfRule>
    <cfRule type="containsText" dxfId="1970" priority="110" operator="containsText" text="ROJO">
      <formula>NOT(ISERROR(SEARCH("ROJO",R295)))</formula>
    </cfRule>
    <cfRule type="containsText" dxfId="1969" priority="107" operator="containsText" text="VENCIDO">
      <formula>NOT(ISERROR(SEARCH("VENCIDO",R295)))</formula>
    </cfRule>
  </conditionalFormatting>
  <conditionalFormatting sqref="R302:R307 R309:R314">
    <cfRule type="containsText" dxfId="1968" priority="103" stopIfTrue="1" operator="containsText" text="AMARILLO">
      <formula>NOT(ISERROR(SEARCH("AMARILLO",R302)))</formula>
    </cfRule>
    <cfRule type="containsText" dxfId="1967" priority="102" operator="containsText" text="VERDE">
      <formula>NOT(ISERROR(SEARCH("VERDE",R302)))</formula>
    </cfRule>
    <cfRule type="containsText" dxfId="1966" priority="101" operator="containsText" text="VENCIDO">
      <formula>NOT(ISERROR(SEARCH("VENCIDO",R302)))</formula>
    </cfRule>
    <cfRule type="containsText" dxfId="1965" priority="104" operator="containsText" text="ROJO">
      <formula>NOT(ISERROR(SEARCH("ROJO",R302)))</formula>
    </cfRule>
  </conditionalFormatting>
  <conditionalFormatting sqref="R316:R321 R323:R328 R330:R335">
    <cfRule type="containsText" dxfId="1964" priority="98" operator="containsText" text="ROJO">
      <formula>NOT(ISERROR(SEARCH("ROJO",R316)))</formula>
    </cfRule>
    <cfRule type="containsText" dxfId="1963" priority="97" stopIfTrue="1" operator="containsText" text="AMARILLO">
      <formula>NOT(ISERROR(SEARCH("AMARILLO",R316)))</formula>
    </cfRule>
    <cfRule type="containsText" dxfId="1962" priority="96" operator="containsText" text="VERDE">
      <formula>NOT(ISERROR(SEARCH("VERDE",R316)))</formula>
    </cfRule>
    <cfRule type="containsText" dxfId="1961" priority="95" operator="containsText" text="VENCIDO">
      <formula>NOT(ISERROR(SEARCH("VENCIDO",R316)))</formula>
    </cfRule>
  </conditionalFormatting>
  <conditionalFormatting sqref="R337:R342 R344:R349">
    <cfRule type="containsText" dxfId="1960" priority="91" stopIfTrue="1" operator="containsText" text="AMARILLO">
      <formula>NOT(ISERROR(SEARCH("AMARILLO",R337)))</formula>
    </cfRule>
    <cfRule type="containsText" dxfId="1959" priority="90" operator="containsText" text="VERDE">
      <formula>NOT(ISERROR(SEARCH("VERDE",R337)))</formula>
    </cfRule>
    <cfRule type="containsText" dxfId="1958" priority="89" operator="containsText" text="VENCIDO">
      <formula>NOT(ISERROR(SEARCH("VENCIDO",R337)))</formula>
    </cfRule>
    <cfRule type="containsText" dxfId="1957" priority="92" operator="containsText" text="ROJO">
      <formula>NOT(ISERROR(SEARCH("ROJO",R337)))</formula>
    </cfRule>
  </conditionalFormatting>
  <conditionalFormatting sqref="R351:R356">
    <cfRule type="containsText" dxfId="1956" priority="86" operator="containsText" text="ROJO">
      <formula>NOT(ISERROR(SEARCH("ROJO",R351)))</formula>
    </cfRule>
    <cfRule type="containsText" dxfId="1955" priority="85" stopIfTrue="1" operator="containsText" text="AMARILLO">
      <formula>NOT(ISERROR(SEARCH("AMARILLO",R351)))</formula>
    </cfRule>
    <cfRule type="containsText" dxfId="1954" priority="84" operator="containsText" text="VERDE">
      <formula>NOT(ISERROR(SEARCH("VERDE",R351)))</formula>
    </cfRule>
    <cfRule type="containsText" dxfId="1953" priority="83" operator="containsText" text="VENCIDO">
      <formula>NOT(ISERROR(SEARCH("VENCIDO",R351)))</formula>
    </cfRule>
  </conditionalFormatting>
  <conditionalFormatting sqref="R358:R363">
    <cfRule type="containsText" dxfId="1952" priority="79" stopIfTrue="1" operator="containsText" text="AMARILLO">
      <formula>NOT(ISERROR(SEARCH("AMARILLO",R358)))</formula>
    </cfRule>
    <cfRule type="containsText" dxfId="1951" priority="78" operator="containsText" text="VERDE">
      <formula>NOT(ISERROR(SEARCH("VERDE",R358)))</formula>
    </cfRule>
    <cfRule type="containsText" dxfId="1950" priority="77" operator="containsText" text="VENCIDO">
      <formula>NOT(ISERROR(SEARCH("VENCIDO",R358)))</formula>
    </cfRule>
    <cfRule type="containsText" dxfId="1949" priority="80" operator="containsText" text="ROJO">
      <formula>NOT(ISERROR(SEARCH("ROJO",R358)))</formula>
    </cfRule>
  </conditionalFormatting>
  <conditionalFormatting sqref="R365:R371">
    <cfRule type="containsText" dxfId="1948" priority="76" operator="containsText" text="ROJO">
      <formula>NOT(ISERROR(SEARCH("ROJO",R365)))</formula>
    </cfRule>
    <cfRule type="containsText" dxfId="1947" priority="75" stopIfTrue="1" operator="containsText" text="AMARILLO">
      <formula>NOT(ISERROR(SEARCH("AMARILLO",R365)))</formula>
    </cfRule>
    <cfRule type="containsText" dxfId="1946" priority="73" operator="containsText" text="VENCIDO">
      <formula>NOT(ISERROR(SEARCH("VENCIDO",R365)))</formula>
    </cfRule>
    <cfRule type="containsText" dxfId="1945" priority="74" operator="containsText" text="VERDE">
      <formula>NOT(ISERROR(SEARCH("VERDE",R365)))</formula>
    </cfRule>
  </conditionalFormatting>
  <conditionalFormatting sqref="M377:M381">
    <cfRule type="cellIs" dxfId="194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5"/>
  <sheetViews>
    <sheetView topLeftCell="A265" zoomScale="89" zoomScaleNormal="89" workbookViewId="0">
      <selection activeCell="O279" sqref="O279"/>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+Marzo!M5</f>
        <v>80</v>
      </c>
      <c r="E5" s="130"/>
      <c r="F5" s="127">
        <v>1</v>
      </c>
      <c r="G5" s="127"/>
      <c r="H5" s="127"/>
      <c r="I5" s="127"/>
      <c r="J5" s="145">
        <f>+F5+G5</f>
        <v>1</v>
      </c>
      <c r="K5" s="148">
        <f>+AO5</f>
        <v>9</v>
      </c>
      <c r="L5" s="158">
        <f>+J5+K5</f>
        <v>10</v>
      </c>
      <c r="M5" s="161">
        <f>+(D5+E5)-(L5)+H5-I5</f>
        <v>70</v>
      </c>
      <c r="N5" s="2">
        <v>20</v>
      </c>
      <c r="O5" s="2" t="s">
        <v>240</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v>50</v>
      </c>
      <c r="O6" s="2" t="s">
        <v>196</v>
      </c>
      <c r="P6" s="3" t="s">
        <v>194</v>
      </c>
      <c r="Q6" s="4">
        <v>46203</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70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+Marzo!M11</f>
        <v>7</v>
      </c>
      <c r="E11" s="130">
        <v>2</v>
      </c>
      <c r="F11" s="127">
        <v>1</v>
      </c>
      <c r="G11" s="127"/>
      <c r="H11" s="127"/>
      <c r="I11" s="127"/>
      <c r="J11" s="145">
        <f>+F11+G11</f>
        <v>1</v>
      </c>
      <c r="K11" s="148">
        <f>+AO11</f>
        <v>0</v>
      </c>
      <c r="L11" s="158">
        <f>+J11+K11</f>
        <v>1</v>
      </c>
      <c r="M11" s="161">
        <f>+(D11+E11)-(L11)+H11-I11</f>
        <v>8</v>
      </c>
      <c r="N11" s="2">
        <v>3</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5</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8</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+Marzo!M17</f>
        <v>1</v>
      </c>
      <c r="E17" s="130">
        <v>20</v>
      </c>
      <c r="F17" s="127">
        <v>1</v>
      </c>
      <c r="G17" s="127"/>
      <c r="H17" s="127"/>
      <c r="I17" s="127"/>
      <c r="J17" s="145">
        <f>+F17+G17</f>
        <v>1</v>
      </c>
      <c r="K17" s="148">
        <f>+AO17</f>
        <v>0</v>
      </c>
      <c r="L17" s="158">
        <f>+J17+K17</f>
        <v>1</v>
      </c>
      <c r="M17" s="161">
        <f>+(D17+E17)-(L17)+H17-I17</f>
        <v>20</v>
      </c>
      <c r="N17" s="2">
        <v>20</v>
      </c>
      <c r="O17" s="3" t="s">
        <v>248</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+Marzo!M23</f>
        <v>23</v>
      </c>
      <c r="E23" s="130">
        <v>25</v>
      </c>
      <c r="F23" s="127">
        <v>28</v>
      </c>
      <c r="G23" s="127"/>
      <c r="H23" s="127"/>
      <c r="I23" s="127"/>
      <c r="J23" s="145">
        <f>+F23+G23</f>
        <v>28</v>
      </c>
      <c r="K23" s="148">
        <f>+AO23</f>
        <v>0</v>
      </c>
      <c r="L23" s="158">
        <f>+J23+K23</f>
        <v>28</v>
      </c>
      <c r="M23" s="161">
        <f>+(D23+E23)-(L23)+H23-I23</f>
        <v>20</v>
      </c>
      <c r="N23" s="2">
        <v>20</v>
      </c>
      <c r="O23" s="2" t="s">
        <v>249</v>
      </c>
      <c r="P23" s="3" t="s">
        <v>202</v>
      </c>
      <c r="Q23" s="3" t="s">
        <v>250</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20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+Marzo!M29</f>
        <v>19</v>
      </c>
      <c r="E29" s="130">
        <v>31</v>
      </c>
      <c r="F29" s="127">
        <v>22</v>
      </c>
      <c r="G29" s="127"/>
      <c r="H29" s="127"/>
      <c r="I29" s="127"/>
      <c r="J29" s="145">
        <f>+F29+G29</f>
        <v>22</v>
      </c>
      <c r="K29" s="148">
        <f>+AO29</f>
        <v>0</v>
      </c>
      <c r="L29" s="158">
        <f>+J29+K29</f>
        <v>22</v>
      </c>
      <c r="M29" s="161">
        <f>+(D29+E29)-(L29)+H29-I29</f>
        <v>28</v>
      </c>
      <c r="N29" s="2">
        <v>28</v>
      </c>
      <c r="O29" s="3" t="s">
        <v>251</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28</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+Marzo!M35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+Marzo!M41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+Marzo!M47</f>
        <v>20</v>
      </c>
      <c r="E47" s="130">
        <v>20</v>
      </c>
      <c r="F47" s="127">
        <v>6</v>
      </c>
      <c r="G47" s="127"/>
      <c r="H47" s="127"/>
      <c r="I47" s="127"/>
      <c r="J47" s="145">
        <f>+F47+G47</f>
        <v>6</v>
      </c>
      <c r="K47" s="148">
        <f>+AO47</f>
        <v>0</v>
      </c>
      <c r="L47" s="158">
        <f>+J47+K47</f>
        <v>6</v>
      </c>
      <c r="M47" s="161">
        <f>+(D47+E47)-(L47)+H47-I47</f>
        <v>34</v>
      </c>
      <c r="N47" s="2">
        <v>34</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34</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+Marzo!M53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+Marzo!M59</f>
        <v>9</v>
      </c>
      <c r="E59" s="130">
        <v>20</v>
      </c>
      <c r="F59" s="127">
        <v>11</v>
      </c>
      <c r="G59" s="127"/>
      <c r="H59" s="127"/>
      <c r="I59" s="127"/>
      <c r="J59" s="145">
        <f>+F59+G59</f>
        <v>11</v>
      </c>
      <c r="K59" s="148">
        <f>+AO59</f>
        <v>0</v>
      </c>
      <c r="L59" s="158">
        <f>+J59+K59</f>
        <v>11</v>
      </c>
      <c r="M59" s="161">
        <f>+(D59+E59)-(L59)+H59-I59</f>
        <v>18</v>
      </c>
      <c r="N59" s="2">
        <v>18</v>
      </c>
      <c r="O59" s="3" t="s">
        <v>252</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18</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+Marzo!M65</f>
        <v>19</v>
      </c>
      <c r="E65" s="130">
        <v>36</v>
      </c>
      <c r="F65" s="127">
        <v>15</v>
      </c>
      <c r="G65" s="127"/>
      <c r="H65" s="127"/>
      <c r="I65" s="127"/>
      <c r="J65" s="145">
        <f>+F65+G65</f>
        <v>15</v>
      </c>
      <c r="K65" s="148">
        <f>+AO65</f>
        <v>0</v>
      </c>
      <c r="L65" s="158">
        <f>+J65+K65</f>
        <v>15</v>
      </c>
      <c r="M65" s="161">
        <f>+(D65+E65)-(L65)+H65-I65</f>
        <v>40</v>
      </c>
      <c r="N65" s="2">
        <v>40</v>
      </c>
      <c r="O65" s="3" t="s">
        <v>211</v>
      </c>
      <c r="P65" s="3" t="s">
        <v>253</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40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+Marzo!M71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+Marzo!M77</f>
        <v>23</v>
      </c>
      <c r="E77" s="130">
        <v>31</v>
      </c>
      <c r="F77" s="127">
        <v>9</v>
      </c>
      <c r="G77" s="127"/>
      <c r="H77" s="127"/>
      <c r="I77" s="127"/>
      <c r="J77" s="145">
        <f>+F77+G77</f>
        <v>9</v>
      </c>
      <c r="K77" s="148">
        <f>+AO77</f>
        <v>0</v>
      </c>
      <c r="L77" s="158">
        <f>+J77+K77</f>
        <v>9</v>
      </c>
      <c r="M77" s="161">
        <f>+(D77+E77)-(L77)+H77-I77</f>
        <v>45</v>
      </c>
      <c r="N77" s="2">
        <v>28</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v>17</v>
      </c>
      <c r="O78" s="3" t="s">
        <v>254</v>
      </c>
      <c r="P78" s="3" t="s">
        <v>194</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45</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+Marzo!M83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+Marzo!M89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+Marzo!M95</f>
        <v>30</v>
      </c>
      <c r="E95" s="130"/>
      <c r="F95" s="127">
        <v>4</v>
      </c>
      <c r="G95" s="127"/>
      <c r="H95" s="127"/>
      <c r="I95" s="127"/>
      <c r="J95" s="145">
        <f>+F95+G95</f>
        <v>4</v>
      </c>
      <c r="K95" s="148">
        <f>+AO95</f>
        <v>0</v>
      </c>
      <c r="L95" s="158">
        <f>+J95+K95</f>
        <v>4</v>
      </c>
      <c r="M95" s="161">
        <f>+(D95+E95)-(L95)+H95-I95</f>
        <v>26</v>
      </c>
      <c r="N95" s="2">
        <v>26</v>
      </c>
      <c r="O95" s="3" t="s">
        <v>242</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26</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+Marzo!M101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+Marzo!M107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+Marzo!M113</f>
        <v>110</v>
      </c>
      <c r="E113" s="130">
        <v>140</v>
      </c>
      <c r="F113" s="127">
        <v>52</v>
      </c>
      <c r="G113" s="127">
        <v>2</v>
      </c>
      <c r="H113" s="127"/>
      <c r="I113" s="127"/>
      <c r="J113" s="145">
        <f>+F113+G113</f>
        <v>54</v>
      </c>
      <c r="K113" s="148">
        <f>+AO113</f>
        <v>6</v>
      </c>
      <c r="L113" s="158">
        <f>+J113+K113</f>
        <v>60</v>
      </c>
      <c r="M113" s="161">
        <f>+(D113+E113)-(L113)+H113-I113</f>
        <v>190</v>
      </c>
      <c r="N113" s="2">
        <v>190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6</v>
      </c>
      <c r="AC113" s="172"/>
      <c r="AD113" s="173">
        <f>+AB113+AC113</f>
        <v>6</v>
      </c>
      <c r="AE113" s="172"/>
      <c r="AF113" s="172"/>
      <c r="AG113" s="172"/>
      <c r="AH113" s="172"/>
      <c r="AI113" s="172"/>
      <c r="AJ113" s="172"/>
      <c r="AK113" s="172"/>
      <c r="AL113" s="172"/>
      <c r="AM113" s="172"/>
      <c r="AN113" s="172"/>
      <c r="AO113" s="124">
        <f>SUM(AD113:AN117)</f>
        <v>6</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190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+Marzo!M119</f>
        <v>15</v>
      </c>
      <c r="E119" s="130">
        <v>14</v>
      </c>
      <c r="F119" s="127">
        <v>5</v>
      </c>
      <c r="G119" s="127"/>
      <c r="H119" s="127"/>
      <c r="I119" s="127"/>
      <c r="J119" s="145">
        <f>+F119+G119</f>
        <v>5</v>
      </c>
      <c r="K119" s="148">
        <f>+AO119</f>
        <v>0</v>
      </c>
      <c r="L119" s="158">
        <f>+J119+K119</f>
        <v>5</v>
      </c>
      <c r="M119" s="161">
        <f>+(D119+E119)-(L119)+H119-I119</f>
        <v>24</v>
      </c>
      <c r="N119" s="2">
        <v>10</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14</v>
      </c>
      <c r="O120" s="3" t="s">
        <v>255</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24</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+Marzo!M125</f>
        <v>25</v>
      </c>
      <c r="E125" s="130">
        <v>23</v>
      </c>
      <c r="F125" s="127">
        <v>13</v>
      </c>
      <c r="G125" s="127"/>
      <c r="H125" s="127"/>
      <c r="I125" s="127"/>
      <c r="J125" s="145">
        <f>+F125+G125</f>
        <v>13</v>
      </c>
      <c r="K125" s="148">
        <f>+AO125</f>
        <v>0</v>
      </c>
      <c r="L125" s="158">
        <f>+J125+K125</f>
        <v>13</v>
      </c>
      <c r="M125" s="161">
        <f>+(D125+E125)-(L125)+H125-I125</f>
        <v>35</v>
      </c>
      <c r="N125" s="2">
        <v>35</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35</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+Marzo!M131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+Marzo!M137</f>
        <v>19</v>
      </c>
      <c r="E137" s="130">
        <v>20</v>
      </c>
      <c r="F137" s="127">
        <v>12</v>
      </c>
      <c r="G137" s="127">
        <v>1</v>
      </c>
      <c r="H137" s="127"/>
      <c r="I137" s="127"/>
      <c r="J137" s="145">
        <f>+F137+G137</f>
        <v>13</v>
      </c>
      <c r="K137" s="148">
        <f>+AO137</f>
        <v>0</v>
      </c>
      <c r="L137" s="158">
        <f>+J137+K137</f>
        <v>13</v>
      </c>
      <c r="M137" s="161">
        <f>+(D137+E137)-(L137)+H137-I137</f>
        <v>26</v>
      </c>
      <c r="N137" s="2">
        <v>26</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26</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+Marzo!M143</f>
        <v>14</v>
      </c>
      <c r="E143" s="130">
        <v>10</v>
      </c>
      <c r="F143" s="127">
        <v>12</v>
      </c>
      <c r="G143" s="127"/>
      <c r="H143" s="127"/>
      <c r="I143" s="127"/>
      <c r="J143" s="145">
        <f>+F143+G143</f>
        <v>12</v>
      </c>
      <c r="K143" s="148">
        <f>+AO143</f>
        <v>0</v>
      </c>
      <c r="L143" s="158">
        <f>+J143+K143</f>
        <v>12</v>
      </c>
      <c r="M143" s="161">
        <f>+(D143+E143)-(L143)+H143-I143</f>
        <v>12</v>
      </c>
      <c r="N143" s="90">
        <v>12</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12</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+Marzo!M149</f>
        <v>0</v>
      </c>
      <c r="E149" s="182">
        <v>40</v>
      </c>
      <c r="F149" s="127">
        <v>12</v>
      </c>
      <c r="G149" s="127"/>
      <c r="H149" s="127"/>
      <c r="I149" s="127"/>
      <c r="J149" s="145">
        <f>+F149+G149</f>
        <v>12</v>
      </c>
      <c r="K149" s="148">
        <f>+AO149</f>
        <v>0</v>
      </c>
      <c r="L149" s="158">
        <f>+J149+K149</f>
        <v>12</v>
      </c>
      <c r="M149" s="161">
        <f>+(D149+E149)-(L149)+H149-I149</f>
        <v>28</v>
      </c>
      <c r="N149" s="90">
        <v>28</v>
      </c>
      <c r="O149" s="88" t="s">
        <v>256</v>
      </c>
      <c r="P149" s="3" t="s">
        <v>257</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90"/>
      <c r="O150" s="90"/>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28</v>
      </c>
      <c r="E154" s="184"/>
      <c r="F154" s="129"/>
      <c r="G154" s="129"/>
      <c r="H154" s="129"/>
      <c r="I154" s="129"/>
      <c r="J154" s="147"/>
      <c r="K154" s="150"/>
      <c r="L154" s="160"/>
      <c r="M154" s="15" t="b">
        <f>M149=N154</f>
        <v>1</v>
      </c>
      <c r="N154" s="75">
        <f>SUM(N149:N153)</f>
        <v>28</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+Marzo!M155</f>
        <v>0</v>
      </c>
      <c r="E155" s="182">
        <v>560</v>
      </c>
      <c r="F155" s="127">
        <v>343</v>
      </c>
      <c r="G155" s="127">
        <v>1</v>
      </c>
      <c r="H155" s="127"/>
      <c r="I155" s="127"/>
      <c r="J155" s="145">
        <f>+F155+G155</f>
        <v>344</v>
      </c>
      <c r="K155" s="148">
        <f>+AO155</f>
        <v>0</v>
      </c>
      <c r="L155" s="158">
        <f>+J155+K155</f>
        <v>344</v>
      </c>
      <c r="M155" s="161">
        <f>+(D155+E155)-(L155)+H155-I155</f>
        <v>216</v>
      </c>
      <c r="N155" s="2">
        <v>199</v>
      </c>
      <c r="O155" s="3" t="s">
        <v>258</v>
      </c>
      <c r="P155" s="3" t="s">
        <v>259</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17</v>
      </c>
      <c r="O156" s="3" t="s">
        <v>256</v>
      </c>
      <c r="P156" s="3" t="s">
        <v>257</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216</v>
      </c>
      <c r="E160" s="184"/>
      <c r="F160" s="129"/>
      <c r="G160" s="129"/>
      <c r="H160" s="129"/>
      <c r="I160" s="129"/>
      <c r="J160" s="147"/>
      <c r="K160" s="150"/>
      <c r="L160" s="160"/>
      <c r="M160" s="15" t="b">
        <f>M155=N160</f>
        <v>1</v>
      </c>
      <c r="N160" s="75">
        <f>SUM(N155:N159)</f>
        <v>216</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+Marzo!M161</f>
        <v>28</v>
      </c>
      <c r="E161" s="130">
        <v>10</v>
      </c>
      <c r="F161" s="127">
        <v>6</v>
      </c>
      <c r="G161" s="127"/>
      <c r="H161" s="127"/>
      <c r="I161" s="127"/>
      <c r="J161" s="145">
        <f>+F161+G161</f>
        <v>6</v>
      </c>
      <c r="K161" s="148">
        <f>+AO161</f>
        <v>0</v>
      </c>
      <c r="L161" s="158">
        <f>+J161+K161</f>
        <v>6</v>
      </c>
      <c r="M161" s="161">
        <f>+(D161+E161)-(L161)+H161-I161</f>
        <v>32</v>
      </c>
      <c r="N161" s="2">
        <v>32</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32</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+Marzo!M167</f>
        <v>56</v>
      </c>
      <c r="E167" s="130">
        <v>40</v>
      </c>
      <c r="F167" s="127">
        <v>15</v>
      </c>
      <c r="G167" s="127"/>
      <c r="H167" s="127"/>
      <c r="I167" s="127"/>
      <c r="J167" s="145">
        <f>+F167+G167</f>
        <v>15</v>
      </c>
      <c r="K167" s="148">
        <f>+AO167</f>
        <v>0</v>
      </c>
      <c r="L167" s="158">
        <f>+J167+K167</f>
        <v>15</v>
      </c>
      <c r="M167" s="161">
        <f>+(D167+E167)-(L167)+H167-I167</f>
        <v>81</v>
      </c>
      <c r="N167" s="2">
        <v>41</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260</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81</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+Marzo!M173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+Marzo!M179</f>
        <v>10</v>
      </c>
      <c r="E179" s="130">
        <v>5</v>
      </c>
      <c r="F179" s="127">
        <v>2</v>
      </c>
      <c r="G179" s="127"/>
      <c r="H179" s="127"/>
      <c r="I179" s="127"/>
      <c r="J179" s="145">
        <f>+F179+G179</f>
        <v>2</v>
      </c>
      <c r="K179" s="148">
        <f>+AO179</f>
        <v>0</v>
      </c>
      <c r="L179" s="158">
        <f>+J179+K179</f>
        <v>2</v>
      </c>
      <c r="M179" s="161">
        <f>+(D179+E179)-(L179)+H179-I179</f>
        <v>13</v>
      </c>
      <c r="N179" s="2">
        <v>13</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13</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+Marzo!M185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+Marzo!M191</f>
        <v>6</v>
      </c>
      <c r="E191" s="130"/>
      <c r="F191" s="127"/>
      <c r="G191" s="127"/>
      <c r="H191" s="127"/>
      <c r="I191" s="127"/>
      <c r="J191" s="145">
        <f>+F191+G191</f>
        <v>0</v>
      </c>
      <c r="K191" s="148">
        <f>+AO191</f>
        <v>0</v>
      </c>
      <c r="L191" s="158">
        <f>+J191+K191</f>
        <v>0</v>
      </c>
      <c r="M191" s="161">
        <f>+(D191+E191)-(L191)+H191-I191</f>
        <v>6</v>
      </c>
      <c r="N191" s="2">
        <v>6</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6</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+Marzo!M197</f>
        <v>4</v>
      </c>
      <c r="E197" s="130"/>
      <c r="F197" s="127"/>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+Marzo!M203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+Marzo!M209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+Marzo!M215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+Marzo!M222</f>
        <v>80</v>
      </c>
      <c r="E222" s="130"/>
      <c r="F222" s="127">
        <v>1</v>
      </c>
      <c r="G222" s="127"/>
      <c r="H222" s="127"/>
      <c r="I222" s="127"/>
      <c r="J222" s="145">
        <f>+F222+G222</f>
        <v>1</v>
      </c>
      <c r="K222" s="148">
        <f>+AO222</f>
        <v>9</v>
      </c>
      <c r="L222" s="158">
        <f>+J222+K222</f>
        <v>10</v>
      </c>
      <c r="M222" s="161">
        <f>+(D222+E222)-(L222)+H222-I222</f>
        <v>70</v>
      </c>
      <c r="N222" s="2">
        <v>70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70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+Marzo!M228</f>
        <v>23</v>
      </c>
      <c r="E228" s="130">
        <v>31</v>
      </c>
      <c r="F228" s="127">
        <v>9</v>
      </c>
      <c r="G228" s="127"/>
      <c r="H228" s="127"/>
      <c r="I228" s="127"/>
      <c r="J228" s="145">
        <f>+F228+G228</f>
        <v>9</v>
      </c>
      <c r="K228" s="148">
        <f>+AO228</f>
        <v>0</v>
      </c>
      <c r="L228" s="158">
        <f>+J228+K228</f>
        <v>9</v>
      </c>
      <c r="M228" s="161">
        <f>+(D228+E228)-(L228)+H228-I228</f>
        <v>45</v>
      </c>
      <c r="N228" s="2">
        <v>45</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45</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+Marzo!M234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+Marzo!M240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+Marzo!M246</f>
        <v>30</v>
      </c>
      <c r="E246" s="130"/>
      <c r="F246" s="127">
        <v>4</v>
      </c>
      <c r="G246" s="127"/>
      <c r="H246" s="127"/>
      <c r="I246" s="127"/>
      <c r="J246" s="145">
        <f>+F246+G246</f>
        <v>4</v>
      </c>
      <c r="K246" s="148">
        <f>+AO246</f>
        <v>0</v>
      </c>
      <c r="L246" s="158">
        <f>+J246+K246</f>
        <v>4</v>
      </c>
      <c r="M246" s="161">
        <f>+(D246+E246)-(L246)+H246-I246</f>
        <v>26</v>
      </c>
      <c r="N246" s="2">
        <v>26</v>
      </c>
      <c r="O246" s="3" t="s">
        <v>246</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26</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+Marzo!M252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+Marzo!M258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+Marzo!M264</f>
        <v>110</v>
      </c>
      <c r="E264" s="130">
        <v>140</v>
      </c>
      <c r="F264" s="127">
        <v>52</v>
      </c>
      <c r="G264" s="127">
        <v>2</v>
      </c>
      <c r="H264" s="127"/>
      <c r="I264" s="127"/>
      <c r="J264" s="145">
        <f>+F264+G264</f>
        <v>54</v>
      </c>
      <c r="K264" s="148">
        <f>+AO264</f>
        <v>6</v>
      </c>
      <c r="L264" s="158">
        <f>+J264+K264</f>
        <v>60</v>
      </c>
      <c r="M264" s="161">
        <f>+(D264+E264)-(L264)+H264-I264</f>
        <v>190</v>
      </c>
      <c r="N264" s="2">
        <v>190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6</v>
      </c>
      <c r="AC264" s="172"/>
      <c r="AD264" s="173">
        <f>+AB264+AC264</f>
        <v>6</v>
      </c>
      <c r="AE264" s="172"/>
      <c r="AF264" s="172"/>
      <c r="AG264" s="172"/>
      <c r="AH264" s="172"/>
      <c r="AI264" s="172"/>
      <c r="AJ264" s="172"/>
      <c r="AK264" s="172"/>
      <c r="AL264" s="172"/>
      <c r="AM264" s="172"/>
      <c r="AN264" s="172"/>
      <c r="AO264" s="124">
        <f>SUM(AD264:AN268)</f>
        <v>6</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190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+Marzo!M270</f>
        <v>25</v>
      </c>
      <c r="E270" s="130">
        <v>23</v>
      </c>
      <c r="F270" s="127">
        <v>13</v>
      </c>
      <c r="G270" s="127"/>
      <c r="H270" s="127"/>
      <c r="I270" s="127"/>
      <c r="J270" s="145">
        <f>+F270+G270</f>
        <v>13</v>
      </c>
      <c r="K270" s="148">
        <f>+AO270</f>
        <v>0</v>
      </c>
      <c r="L270" s="158">
        <f>+J270+K270</f>
        <v>13</v>
      </c>
      <c r="M270" s="161">
        <f>+(D270+E270)-(L270)+H270-I270</f>
        <v>35</v>
      </c>
      <c r="N270" s="2">
        <v>35</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35</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+Marzo!M276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+Marzo!M282</f>
        <v>10</v>
      </c>
      <c r="E282" s="130">
        <v>5</v>
      </c>
      <c r="F282" s="127">
        <v>2</v>
      </c>
      <c r="G282" s="127"/>
      <c r="H282" s="127"/>
      <c r="I282" s="127"/>
      <c r="J282" s="145">
        <f>+F282+G282</f>
        <v>2</v>
      </c>
      <c r="K282" s="148">
        <f>+AO282</f>
        <v>0</v>
      </c>
      <c r="L282" s="158">
        <f>+J282+K282</f>
        <v>2</v>
      </c>
      <c r="M282" s="161">
        <f>+(D282+E282)-(L282)+H282-I282</f>
        <v>13</v>
      </c>
      <c r="N282" s="2">
        <v>13</v>
      </c>
      <c r="O282" s="2" t="s">
        <v>239</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13</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+Marzo!M288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+Marzo!M295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+Marzo!M302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+Marzo!M309</f>
        <v>241</v>
      </c>
      <c r="E309" s="130">
        <v>200</v>
      </c>
      <c r="F309" s="127">
        <v>362</v>
      </c>
      <c r="G309" s="127"/>
      <c r="H309" s="127"/>
      <c r="I309" s="127"/>
      <c r="J309" s="145">
        <f>+F309+G309</f>
        <v>362</v>
      </c>
      <c r="K309" s="148">
        <f>+AO309</f>
        <v>0</v>
      </c>
      <c r="L309" s="158">
        <f>+J309+K309</f>
        <v>362</v>
      </c>
      <c r="M309" s="161">
        <f>+(D309+E309)-L309+H309-I309</f>
        <v>79</v>
      </c>
      <c r="N309" s="2">
        <v>79</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79</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+Marzo!M316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+Marzo!M323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+Marzo!M330</f>
        <v>189</v>
      </c>
      <c r="E330" s="130">
        <v>100</v>
      </c>
      <c r="F330" s="127">
        <v>123</v>
      </c>
      <c r="G330" s="127"/>
      <c r="H330" s="127"/>
      <c r="I330" s="127"/>
      <c r="J330" s="145">
        <f>+F330+G330</f>
        <v>123</v>
      </c>
      <c r="K330" s="148">
        <f>+AO330</f>
        <v>0</v>
      </c>
      <c r="L330" s="158">
        <f>+J330+K330</f>
        <v>123</v>
      </c>
      <c r="M330" s="161">
        <f>+(D330+E330)-L330+H330-I330</f>
        <v>166</v>
      </c>
      <c r="N330" s="2">
        <v>166</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166</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+Marzo!M337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+Marzo!M344</f>
        <v>293</v>
      </c>
      <c r="E344" s="130">
        <v>100</v>
      </c>
      <c r="F344" s="127">
        <v>68</v>
      </c>
      <c r="G344" s="127"/>
      <c r="H344" s="127"/>
      <c r="I344" s="127"/>
      <c r="J344" s="145">
        <f>+F344+G344</f>
        <v>68</v>
      </c>
      <c r="K344" s="148">
        <f>+AO344</f>
        <v>0</v>
      </c>
      <c r="L344" s="158">
        <f>+J344+K344</f>
        <v>68</v>
      </c>
      <c r="M344" s="161">
        <f>+(D344+E344)-L344+H344-I344</f>
        <v>325</v>
      </c>
      <c r="N344" s="2">
        <v>325</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325</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+Marzo!M351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+Marzo!M358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+Marzo!M365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+Marzo!M366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+Marzo!M367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+Marzo!M368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+Marzo!M369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+Marzo!M370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+Marzo!M379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+Marzo!M381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row r="385" spans="2:6">
      <c r="B385" s="62" t="s">
        <v>247</v>
      </c>
      <c r="F385" s="62">
        <v>13</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R5:R9">
    <cfRule type="containsText" dxfId="1852" priority="230" operator="containsText" text="ROJO">
      <formula>NOT(ISERROR(SEARCH("ROJO",R5)))</formula>
    </cfRule>
    <cfRule type="containsText" dxfId="1851" priority="227" operator="containsText" text="VENCIDO">
      <formula>NOT(ISERROR(SEARCH("VENCIDO",R5)))</formula>
    </cfRule>
    <cfRule type="containsText" dxfId="1850" priority="228" operator="containsText" text="VERDE">
      <formula>NOT(ISERROR(SEARCH("VERDE",R5)))</formula>
    </cfRule>
    <cfRule type="containsText" dxfId="1849" priority="229" stopIfTrue="1" operator="containsText" text="AMARILLO">
      <formula>NOT(ISERROR(SEARCH("AMARILLO",R5)))</formula>
    </cfRule>
  </conditionalFormatting>
  <conditionalFormatting sqref="R11:R15">
    <cfRule type="containsText" dxfId="1848" priority="224" operator="containsText" text="ROJO">
      <formula>NOT(ISERROR(SEARCH("ROJO",R11)))</formula>
    </cfRule>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onditionalFormatting>
  <conditionalFormatting sqref="R17:R21">
    <cfRule type="containsText" dxfId="1844" priority="218" operator="containsText" text="VERDE">
      <formula>NOT(ISERROR(SEARCH("VERDE",R17)))</formula>
    </cfRule>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onditionalFormatting>
  <conditionalFormatting sqref="R23:R27">
    <cfRule type="containsText" dxfId="1840" priority="211" operator="containsText" text="VENCIDO">
      <formula>NOT(ISERROR(SEARCH("VENCIDO",R23)))</formula>
    </cfRule>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2" operator="containsText" text="VERDE">
      <formula>NOT(ISERROR(SEARCH("VERDE",R23)))</formula>
    </cfRule>
  </conditionalFormatting>
  <conditionalFormatting sqref="R29:R33">
    <cfRule type="containsText" dxfId="1836" priority="210" operator="containsText" text="ROJO">
      <formula>NOT(ISERROR(SEARCH("ROJO",R29)))</formula>
    </cfRule>
    <cfRule type="containsText" dxfId="1835" priority="207" operator="containsText" text="VENCIDO">
      <formula>NOT(ISERROR(SEARCH("VENCIDO",R29)))</formula>
    </cfRule>
    <cfRule type="containsText" dxfId="1834" priority="208" operator="containsText" text="VERDE">
      <formula>NOT(ISERROR(SEARCH("VERDE",R29)))</formula>
    </cfRule>
    <cfRule type="containsText" dxfId="1833" priority="209" stopIfTrue="1" operator="containsText" text="AMARILLO">
      <formula>NOT(ISERROR(SEARCH("AMARILLO",R29)))</formula>
    </cfRule>
  </conditionalFormatting>
  <conditionalFormatting sqref="R35:R39">
    <cfRule type="containsText" dxfId="1832" priority="204" operator="containsText" text="ROJO">
      <formula>NOT(ISERROR(SEARCH("ROJO",R35)))</formula>
    </cfRule>
    <cfRule type="containsText" dxfId="1831" priority="201" operator="containsText" text="VENCIDO">
      <formula>NOT(ISERROR(SEARCH("VENCIDO",R35)))</formula>
    </cfRule>
    <cfRule type="containsText" dxfId="1830" priority="202" operator="containsText" text="VERDE">
      <formula>NOT(ISERROR(SEARCH("VERDE",R35)))</formula>
    </cfRule>
    <cfRule type="containsText" dxfId="1829" priority="203" stopIfTrue="1" operator="containsText" text="AMARILLO">
      <formula>NOT(ISERROR(SEARCH("AMARILLO",R35)))</formula>
    </cfRule>
  </conditionalFormatting>
  <conditionalFormatting sqref="R41:R45">
    <cfRule type="containsText" dxfId="1828" priority="200" operator="containsText" text="ROJO">
      <formula>NOT(ISERROR(SEARCH("ROJO",R41)))</formula>
    </cfRule>
    <cfRule type="containsText" dxfId="1827" priority="199" stopIfTrue="1" operator="containsText" text="AMARILLO">
      <formula>NOT(ISERROR(SEARCH("AMARILLO",R41)))</formula>
    </cfRule>
    <cfRule type="containsText" dxfId="1826" priority="198" operator="containsText" text="VERDE">
      <formula>NOT(ISERROR(SEARCH("VERDE",R41)))</formula>
    </cfRule>
    <cfRule type="containsText" dxfId="182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4" priority="195" operator="containsText" text="ROJO">
      <formula>NOT(ISERROR(SEARCH("ROJO",R47)))</formula>
    </cfRule>
    <cfRule type="containsText" dxfId="1823" priority="194" stopIfTrue="1" operator="containsText" text="AMARILLO">
      <formula>NOT(ISERROR(SEARCH("AMARILLO",R47)))</formula>
    </cfRule>
    <cfRule type="containsText" dxfId="1822" priority="193" operator="containsText" text="VERDE">
      <formula>NOT(ISERROR(SEARCH("VERDE",R47)))</formula>
    </cfRule>
    <cfRule type="containsText" dxfId="1821" priority="192" operator="containsText" text="VENCIDO">
      <formula>NOT(ISERROR(SEARCH("VENCIDO",R47)))</formula>
    </cfRule>
  </conditionalFormatting>
  <conditionalFormatting sqref="R83:R87 R89:R93">
    <cfRule type="containsText" dxfId="1820" priority="189" stopIfTrue="1" operator="containsText" text="AMARILLO">
      <formula>NOT(ISERROR(SEARCH("AMARILLO",R83)))</formula>
    </cfRule>
    <cfRule type="containsText" dxfId="1819" priority="190" operator="containsText" text="ROJO">
      <formula>NOT(ISERROR(SEARCH("ROJO",R83)))</formula>
    </cfRule>
    <cfRule type="containsText" dxfId="1818" priority="187" operator="containsText" text="VENCIDO">
      <formula>NOT(ISERROR(SEARCH("VENCIDO",R83)))</formula>
    </cfRule>
    <cfRule type="containsText" dxfId="1817" priority="188" operator="containsText" text="VERDE">
      <formula>NOT(ISERROR(SEARCH("VERDE",R83)))</formula>
    </cfRule>
  </conditionalFormatting>
  <conditionalFormatting sqref="R101:R105">
    <cfRule type="containsText" dxfId="1816" priority="184" stopIfTrue="1" operator="containsText" text="AMARILLO">
      <formula>NOT(ISERROR(SEARCH("AMARILLO",R101)))</formula>
    </cfRule>
    <cfRule type="containsText" dxfId="1815" priority="185" operator="containsText" text="ROJO">
      <formula>NOT(ISERROR(SEARCH("ROJO",R101)))</formula>
    </cfRule>
    <cfRule type="containsText" dxfId="1814" priority="182" operator="containsText" text="VENCIDO">
      <formula>NOT(ISERROR(SEARCH("VENCIDO",R101)))</formula>
    </cfRule>
    <cfRule type="containsText" dxfId="1813" priority="183" operator="containsText" text="VERDE">
      <formula>NOT(ISERROR(SEARCH("VERDE",R101)))</formula>
    </cfRule>
  </conditionalFormatting>
  <conditionalFormatting sqref="R149:R153">
    <cfRule type="containsText" dxfId="1812" priority="178" operator="containsText" text="VERDE">
      <formula>NOT(ISERROR(SEARCH("VERDE",R149)))</formula>
    </cfRule>
    <cfRule type="containsText" dxfId="1811" priority="177" operator="containsText" text="VENCIDO">
      <formula>NOT(ISERROR(SEARCH("VENCIDO",R149)))</formula>
    </cfRule>
    <cfRule type="containsText" dxfId="1810" priority="179" stopIfTrue="1" operator="containsText" text="AMARILLO">
      <formula>NOT(ISERROR(SEARCH("AMARILLO",R149)))</formula>
    </cfRule>
    <cfRule type="containsText" dxfId="1809" priority="180" operator="containsText" text="ROJO">
      <formula>NOT(ISERROR(SEARCH("ROJO",R149)))</formula>
    </cfRule>
  </conditionalFormatting>
  <conditionalFormatting sqref="R155:R159">
    <cfRule type="containsText" dxfId="1808" priority="176" operator="containsText" text="ROJO">
      <formula>NOT(ISERROR(SEARCH("ROJO",R155)))</formula>
    </cfRule>
    <cfRule type="containsText" dxfId="1807" priority="174" operator="containsText" text="VERDE">
      <formula>NOT(ISERROR(SEARCH("VERDE",R155)))</formula>
    </cfRule>
    <cfRule type="containsText" dxfId="1806" priority="175" stopIfTrue="1" operator="containsText" text="AMARILLO">
      <formula>NOT(ISERROR(SEARCH("AMARILLO",R155)))</formula>
    </cfRule>
    <cfRule type="containsText" dxfId="1805" priority="173" operator="containsText" text="VENCIDO">
      <formula>NOT(ISERROR(SEARCH("VENCIDO",R155)))</formula>
    </cfRule>
  </conditionalFormatting>
  <conditionalFormatting sqref="R161:R165">
    <cfRule type="containsText" dxfId="1804" priority="170" operator="containsText" text="VERDE">
      <formula>NOT(ISERROR(SEARCH("VERDE",R161)))</formula>
    </cfRule>
    <cfRule type="containsText" dxfId="1803" priority="169" operator="containsText" text="VENCIDO">
      <formula>NOT(ISERROR(SEARCH("VENCIDO",R161)))</formula>
    </cfRule>
    <cfRule type="containsText" dxfId="1802" priority="171" stopIfTrue="1" operator="containsText" text="AMARILLO">
      <formula>NOT(ISERROR(SEARCH("AMARILLO",R161)))</formula>
    </cfRule>
    <cfRule type="containsText" dxfId="1801" priority="172" operator="containsText" text="ROJO">
      <formula>NOT(ISERROR(SEARCH("ROJO",R161)))</formula>
    </cfRule>
  </conditionalFormatting>
  <conditionalFormatting sqref="R167:R171">
    <cfRule type="containsText" dxfId="1800" priority="164" operator="containsText" text="VENCIDO">
      <formula>NOT(ISERROR(SEARCH("VENCIDO",R167)))</formula>
    </cfRule>
    <cfRule type="containsText" dxfId="1799" priority="166" stopIfTrue="1" operator="containsText" text="AMARILLO">
      <formula>NOT(ISERROR(SEARCH("AMARILLO",R167)))</formula>
    </cfRule>
    <cfRule type="containsText" dxfId="1798" priority="167" operator="containsText" text="ROJO">
      <formula>NOT(ISERROR(SEARCH("ROJO",R167)))</formula>
    </cfRule>
    <cfRule type="containsText" dxfId="1797" priority="165" operator="containsText" text="VERDE">
      <formula>NOT(ISERROR(SEARCH("VERDE",R167)))</formula>
    </cfRule>
  </conditionalFormatting>
  <conditionalFormatting sqref="R173:R177">
    <cfRule type="containsText" dxfId="1796" priority="160" operator="containsText" text="VERDE">
      <formula>NOT(ISERROR(SEARCH("VERDE",R173)))</formula>
    </cfRule>
    <cfRule type="containsText" dxfId="1795" priority="161" stopIfTrue="1" operator="containsText" text="AMARILLO">
      <formula>NOT(ISERROR(SEARCH("AMARILLO",R173)))</formula>
    </cfRule>
    <cfRule type="containsText" dxfId="1794" priority="162" operator="containsText" text="ROJO">
      <formula>NOT(ISERROR(SEARCH("ROJO",R173)))</formula>
    </cfRule>
    <cfRule type="containsText" dxfId="1793" priority="159" operator="containsText" text="VENCIDO">
      <formula>NOT(ISERROR(SEARCH("VENCIDO",R173)))</formula>
    </cfRule>
  </conditionalFormatting>
  <conditionalFormatting sqref="R179:R183">
    <cfRule type="containsText" dxfId="1792" priority="157" operator="containsText" text="ROJO">
      <formula>NOT(ISERROR(SEARCH("ROJO",R179)))</formula>
    </cfRule>
    <cfRule type="containsText" dxfId="1791" priority="156" stopIfTrue="1" operator="containsText" text="AMARILLO">
      <formula>NOT(ISERROR(SEARCH("AMARILLO",R179)))</formula>
    </cfRule>
    <cfRule type="containsText" dxfId="1790" priority="154" operator="containsText" text="VENCIDO">
      <formula>NOT(ISERROR(SEARCH("VENCIDO",R179)))</formula>
    </cfRule>
    <cfRule type="containsText" dxfId="1789" priority="155" operator="containsText" text="VERDE">
      <formula>NOT(ISERROR(SEARCH("VERDE",R179)))</formula>
    </cfRule>
  </conditionalFormatting>
  <conditionalFormatting sqref="R185:R189 R191:R195">
    <cfRule type="containsText" dxfId="1788" priority="151" stopIfTrue="1" operator="containsText" text="AMARILLO">
      <formula>NOT(ISERROR(SEARCH("AMARILLO",R185)))</formula>
    </cfRule>
    <cfRule type="containsText" dxfId="1787" priority="150" operator="containsText" text="VERDE">
      <formula>NOT(ISERROR(SEARCH("VERDE",R185)))</formula>
    </cfRule>
    <cfRule type="containsText" dxfId="1786" priority="149" operator="containsText" text="VENCIDO">
      <formula>NOT(ISERROR(SEARCH("VENCIDO",R185)))</formula>
    </cfRule>
    <cfRule type="containsText" dxfId="1785" priority="152" operator="containsText" text="ROJO">
      <formula>NOT(ISERROR(SEARCH("ROJO",R185)))</formula>
    </cfRule>
  </conditionalFormatting>
  <conditionalFormatting sqref="R197:R201 R203:R207 R209:R213 R215:R219">
    <cfRule type="containsText" dxfId="1784" priority="146" stopIfTrue="1" operator="containsText" text="AMARILLO">
      <formula>NOT(ISERROR(SEARCH("AMARILLO",R197)))</formula>
    </cfRule>
    <cfRule type="containsText" dxfId="1783" priority="147" operator="containsText" text="ROJO">
      <formula>NOT(ISERROR(SEARCH("ROJO",R197)))</formula>
    </cfRule>
    <cfRule type="containsText" dxfId="1782" priority="144" operator="containsText" text="VENCIDO">
      <formula>NOT(ISERROR(SEARCH("VENCIDO",R197)))</formula>
    </cfRule>
    <cfRule type="containsText" dxfId="1781" priority="145" operator="containsText" text="VERDE">
      <formula>NOT(ISERROR(SEARCH("VERDE",R197)))</formula>
    </cfRule>
  </conditionalFormatting>
  <conditionalFormatting sqref="R222:R226">
    <cfRule type="containsText" dxfId="1780" priority="141" operator="containsText" text="ROJO">
      <formula>NOT(ISERROR(SEARCH("ROJO",R222)))</formula>
    </cfRule>
    <cfRule type="containsText" dxfId="1779" priority="140" stopIfTrue="1" operator="containsText" text="AMARILLO">
      <formula>NOT(ISERROR(SEARCH("AMARILLO",R222)))</formula>
    </cfRule>
    <cfRule type="containsText" dxfId="1778" priority="139" operator="containsText" text="VERDE">
      <formula>NOT(ISERROR(SEARCH("VERDE",R222)))</formula>
    </cfRule>
    <cfRule type="containsText" dxfId="1777" priority="138" operator="containsText" text="VENCIDO">
      <formula>NOT(ISERROR(SEARCH("VENCIDO",R222)))</formula>
    </cfRule>
  </conditionalFormatting>
  <conditionalFormatting sqref="R228:R232 R234:R238 R240:R244">
    <cfRule type="containsText" dxfId="1776" priority="133" operator="containsText" text="VENCIDO">
      <formula>NOT(ISERROR(SEARCH("VENCIDO",R228)))</formula>
    </cfRule>
    <cfRule type="containsText" dxfId="1775" priority="134" operator="containsText" text="VERDE">
      <formula>NOT(ISERROR(SEARCH("VERDE",R228)))</formula>
    </cfRule>
    <cfRule type="containsText" dxfId="1774" priority="135" stopIfTrue="1" operator="containsText" text="AMARILLO">
      <formula>NOT(ISERROR(SEARCH("AMARILLO",R228)))</formula>
    </cfRule>
    <cfRule type="containsText" dxfId="1773" priority="136" operator="containsText" text="ROJO">
      <formula>NOT(ISERROR(SEARCH("ROJO",R228)))</formula>
    </cfRule>
  </conditionalFormatting>
  <conditionalFormatting sqref="R246:R250">
    <cfRule type="containsText" dxfId="1772" priority="128" operator="containsText" text="VENCIDO">
      <formula>NOT(ISERROR(SEARCH("VENCIDO",R246)))</formula>
    </cfRule>
    <cfRule type="containsText" dxfId="1771" priority="129" operator="containsText" text="VERDE">
      <formula>NOT(ISERROR(SEARCH("VERDE",R246)))</formula>
    </cfRule>
    <cfRule type="containsText" dxfId="1770" priority="130" stopIfTrue="1" operator="containsText" text="AMARILLO">
      <formula>NOT(ISERROR(SEARCH("AMARILLO",R246)))</formula>
    </cfRule>
    <cfRule type="containsText" dxfId="1769" priority="131" operator="containsText" text="ROJO">
      <formula>NOT(ISERROR(SEARCH("ROJO",R246)))</formula>
    </cfRule>
  </conditionalFormatting>
  <conditionalFormatting sqref="R252:R256">
    <cfRule type="containsText" dxfId="1768" priority="123" operator="containsText" text="VENCIDO">
      <formula>NOT(ISERROR(SEARCH("VENCIDO",R252)))</formula>
    </cfRule>
    <cfRule type="containsText" dxfId="1767" priority="124" operator="containsText" text="VERDE">
      <formula>NOT(ISERROR(SEARCH("VERDE",R252)))</formula>
    </cfRule>
    <cfRule type="containsText" dxfId="1766" priority="125" stopIfTrue="1" operator="containsText" text="AMARILLO">
      <formula>NOT(ISERROR(SEARCH("AMARILLO",R252)))</formula>
    </cfRule>
    <cfRule type="containsText" dxfId="1765" priority="126" operator="containsText" text="ROJO">
      <formula>NOT(ISERROR(SEARCH("ROJO",R252)))</formula>
    </cfRule>
  </conditionalFormatting>
  <conditionalFormatting sqref="R258:R262 R264:R268">
    <cfRule type="containsText" dxfId="1764" priority="121" operator="containsText" text="ROJO">
      <formula>NOT(ISERROR(SEARCH("ROJO",R258)))</formula>
    </cfRule>
    <cfRule type="containsText" dxfId="1763" priority="120" stopIfTrue="1" operator="containsText" text="AMARILLO">
      <formula>NOT(ISERROR(SEARCH("AMARILLO",R258)))</formula>
    </cfRule>
    <cfRule type="containsText" dxfId="1762" priority="118" operator="containsText" text="VENCIDO">
      <formula>NOT(ISERROR(SEARCH("VENCIDO",R258)))</formula>
    </cfRule>
    <cfRule type="containsText" dxfId="1761" priority="119" operator="containsText" text="VERDE">
      <formula>NOT(ISERROR(SEARCH("VERDE",R258)))</formula>
    </cfRule>
  </conditionalFormatting>
  <conditionalFormatting sqref="R270:R274 R276:R280 R282:R286 R288:R292">
    <cfRule type="containsText" dxfId="1760" priority="113" operator="containsText" text="VENCIDO">
      <formula>NOT(ISERROR(SEARCH("VENCIDO",R270)))</formula>
    </cfRule>
    <cfRule type="containsText" dxfId="1759" priority="114" operator="containsText" text="VERDE">
      <formula>NOT(ISERROR(SEARCH("VERDE",R270)))</formula>
    </cfRule>
    <cfRule type="containsText" dxfId="1758" priority="115" stopIfTrue="1" operator="containsText" text="AMARILLO">
      <formula>NOT(ISERROR(SEARCH("AMARILLO",R270)))</formula>
    </cfRule>
    <cfRule type="containsText" dxfId="1757" priority="116" operator="containsText" text="ROJO">
      <formula>NOT(ISERROR(SEARCH("ROJO",R270)))</formula>
    </cfRule>
  </conditionalFormatting>
  <conditionalFormatting sqref="R295:R300">
    <cfRule type="containsText" dxfId="1756" priority="108" operator="containsText" text="VERDE">
      <formula>NOT(ISERROR(SEARCH("VERDE",R295)))</formula>
    </cfRule>
    <cfRule type="containsText" dxfId="1755" priority="109" stopIfTrue="1" operator="containsText" text="AMARILLO">
      <formula>NOT(ISERROR(SEARCH("AMARILLO",R295)))</formula>
    </cfRule>
    <cfRule type="containsText" dxfId="1754" priority="110" operator="containsText" text="ROJO">
      <formula>NOT(ISERROR(SEARCH("ROJO",R295)))</formula>
    </cfRule>
    <cfRule type="containsText" dxfId="1753" priority="107" operator="containsText" text="VENCIDO">
      <formula>NOT(ISERROR(SEARCH("VENCIDO",R295)))</formula>
    </cfRule>
  </conditionalFormatting>
  <conditionalFormatting sqref="R302:R307 R309:R314">
    <cfRule type="containsText" dxfId="1752" priority="103" stopIfTrue="1" operator="containsText" text="AMARILLO">
      <formula>NOT(ISERROR(SEARCH("AMARILLO",R302)))</formula>
    </cfRule>
    <cfRule type="containsText" dxfId="1751" priority="102" operator="containsText" text="VERDE">
      <formula>NOT(ISERROR(SEARCH("VERDE",R302)))</formula>
    </cfRule>
    <cfRule type="containsText" dxfId="1750" priority="101" operator="containsText" text="VENCIDO">
      <formula>NOT(ISERROR(SEARCH("VENCIDO",R302)))</formula>
    </cfRule>
    <cfRule type="containsText" dxfId="1749" priority="104" operator="containsText" text="ROJO">
      <formula>NOT(ISERROR(SEARCH("ROJO",R302)))</formula>
    </cfRule>
  </conditionalFormatting>
  <conditionalFormatting sqref="R316:R321 R323:R328 R330:R335">
    <cfRule type="containsText" dxfId="1748" priority="98" operator="containsText" text="ROJO">
      <formula>NOT(ISERROR(SEARCH("ROJO",R316)))</formula>
    </cfRule>
    <cfRule type="containsText" dxfId="1747" priority="97" stopIfTrue="1" operator="containsText" text="AMARILLO">
      <formula>NOT(ISERROR(SEARCH("AMARILLO",R316)))</formula>
    </cfRule>
    <cfRule type="containsText" dxfId="1746" priority="96" operator="containsText" text="VERDE">
      <formula>NOT(ISERROR(SEARCH("VERDE",R316)))</formula>
    </cfRule>
    <cfRule type="containsText" dxfId="1745" priority="95" operator="containsText" text="VENCIDO">
      <formula>NOT(ISERROR(SEARCH("VENCIDO",R316)))</formula>
    </cfRule>
  </conditionalFormatting>
  <conditionalFormatting sqref="R337:R342 R344:R349">
    <cfRule type="containsText" dxfId="1744" priority="91" stopIfTrue="1" operator="containsText" text="AMARILLO">
      <formula>NOT(ISERROR(SEARCH("AMARILLO",R337)))</formula>
    </cfRule>
    <cfRule type="containsText" dxfId="1743" priority="90" operator="containsText" text="VERDE">
      <formula>NOT(ISERROR(SEARCH("VERDE",R337)))</formula>
    </cfRule>
    <cfRule type="containsText" dxfId="1742" priority="89" operator="containsText" text="VENCIDO">
      <formula>NOT(ISERROR(SEARCH("VENCIDO",R337)))</formula>
    </cfRule>
    <cfRule type="containsText" dxfId="1741" priority="92" operator="containsText" text="ROJO">
      <formula>NOT(ISERROR(SEARCH("ROJO",R337)))</formula>
    </cfRule>
  </conditionalFormatting>
  <conditionalFormatting sqref="R351:R356">
    <cfRule type="containsText" dxfId="1740" priority="86" operator="containsText" text="ROJO">
      <formula>NOT(ISERROR(SEARCH("ROJO",R351)))</formula>
    </cfRule>
    <cfRule type="containsText" dxfId="1739" priority="85" stopIfTrue="1" operator="containsText" text="AMARILLO">
      <formula>NOT(ISERROR(SEARCH("AMARILLO",R351)))</formula>
    </cfRule>
    <cfRule type="containsText" dxfId="1738" priority="84" operator="containsText" text="VERDE">
      <formula>NOT(ISERROR(SEARCH("VERDE",R351)))</formula>
    </cfRule>
    <cfRule type="containsText" dxfId="1737" priority="83" operator="containsText" text="VENCIDO">
      <formula>NOT(ISERROR(SEARCH("VENCIDO",R351)))</formula>
    </cfRule>
  </conditionalFormatting>
  <conditionalFormatting sqref="R358:R363">
    <cfRule type="containsText" dxfId="1736" priority="79" stopIfTrue="1" operator="containsText" text="AMARILLO">
      <formula>NOT(ISERROR(SEARCH("AMARILLO",R358)))</formula>
    </cfRule>
    <cfRule type="containsText" dxfId="1735" priority="78" operator="containsText" text="VERDE">
      <formula>NOT(ISERROR(SEARCH("VERDE",R358)))</formula>
    </cfRule>
    <cfRule type="containsText" dxfId="1734" priority="77" operator="containsText" text="VENCIDO">
      <formula>NOT(ISERROR(SEARCH("VENCIDO",R358)))</formula>
    </cfRule>
    <cfRule type="containsText" dxfId="1733" priority="80" operator="containsText" text="ROJO">
      <formula>NOT(ISERROR(SEARCH("ROJO",R358)))</formula>
    </cfRule>
  </conditionalFormatting>
  <conditionalFormatting sqref="R365:R371">
    <cfRule type="containsText" dxfId="1732" priority="76" operator="containsText" text="ROJO">
      <formula>NOT(ISERROR(SEARCH("ROJO",R365)))</formula>
    </cfRule>
    <cfRule type="containsText" dxfId="1731" priority="75" stopIfTrue="1" operator="containsText" text="AMARILLO">
      <formula>NOT(ISERROR(SEARCH("AMARILLO",R365)))</formula>
    </cfRule>
    <cfRule type="containsText" dxfId="1730" priority="73" operator="containsText" text="VENCIDO">
      <formula>NOT(ISERROR(SEARCH("VENCIDO",R365)))</formula>
    </cfRule>
    <cfRule type="containsText" dxfId="1729" priority="74" operator="containsText" text="VERDE">
      <formula>NOT(ISERROR(SEARCH("VERDE",R365)))</formula>
    </cfRule>
  </conditionalFormatting>
  <conditionalFormatting sqref="M377:M381">
    <cfRule type="cellIs" dxfId="172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258" zoomScale="75" zoomScaleNormal="75" workbookViewId="0">
      <selection activeCell="O279" sqref="O279"/>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+Abril!M5</f>
        <v>70</v>
      </c>
      <c r="E5" s="130"/>
      <c r="F5" s="127">
        <v>1</v>
      </c>
      <c r="G5" s="127"/>
      <c r="H5" s="127"/>
      <c r="I5" s="127">
        <v>40</v>
      </c>
      <c r="J5" s="145">
        <f>+F5+G5</f>
        <v>1</v>
      </c>
      <c r="K5" s="148">
        <f>+AO5</f>
        <v>9</v>
      </c>
      <c r="L5" s="158">
        <f>+J5+K5</f>
        <v>10</v>
      </c>
      <c r="M5" s="161">
        <f>+(D5+E5)-(L5)+H5-I5</f>
        <v>20</v>
      </c>
      <c r="N5" s="2">
        <v>20</v>
      </c>
      <c r="O5" s="2" t="s">
        <v>240</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c r="O6" s="2"/>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20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+Abril!M11</f>
        <v>8</v>
      </c>
      <c r="E11" s="130"/>
      <c r="F11" s="127">
        <v>1</v>
      </c>
      <c r="G11" s="127"/>
      <c r="H11" s="127"/>
      <c r="I11" s="127">
        <v>2</v>
      </c>
      <c r="J11" s="145">
        <f>+F11+G11</f>
        <v>1</v>
      </c>
      <c r="K11" s="148">
        <f>+AO11</f>
        <v>0</v>
      </c>
      <c r="L11" s="158">
        <f>+J11+K11</f>
        <v>1</v>
      </c>
      <c r="M11" s="161">
        <f>+(D11+E11)-(L11)+H11-I11</f>
        <v>5</v>
      </c>
      <c r="N11" s="2">
        <v>5</v>
      </c>
      <c r="O11" s="3" t="s">
        <v>199</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5</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+Abril!M17</f>
        <v>20</v>
      </c>
      <c r="E17" s="130"/>
      <c r="F17" s="127"/>
      <c r="G17" s="127"/>
      <c r="H17" s="127"/>
      <c r="I17" s="127"/>
      <c r="J17" s="145">
        <f>+F17+G17</f>
        <v>0</v>
      </c>
      <c r="K17" s="148">
        <f>+AO17</f>
        <v>0</v>
      </c>
      <c r="L17" s="158">
        <f>+J17+K17</f>
        <v>0</v>
      </c>
      <c r="M17" s="161">
        <f>+(D17+E17)-(L17)+H17-I17</f>
        <v>20</v>
      </c>
      <c r="N17" s="2">
        <v>20</v>
      </c>
      <c r="O17" s="3" t="s">
        <v>248</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+Abril!M23</f>
        <v>20</v>
      </c>
      <c r="E23" s="130">
        <v>30</v>
      </c>
      <c r="F23" s="127">
        <v>35</v>
      </c>
      <c r="G23" s="127"/>
      <c r="H23" s="127"/>
      <c r="I23" s="127"/>
      <c r="J23" s="145">
        <f>+F23+G23</f>
        <v>35</v>
      </c>
      <c r="K23" s="148">
        <f>+AO23</f>
        <v>0</v>
      </c>
      <c r="L23" s="158">
        <f>+J23+K23</f>
        <v>35</v>
      </c>
      <c r="M23" s="161">
        <f>+(D23+E23)-(L23)+H23-I23</f>
        <v>15</v>
      </c>
      <c r="N23" s="2">
        <v>15</v>
      </c>
      <c r="O23" s="2" t="s">
        <v>249</v>
      </c>
      <c r="P23" s="3" t="s">
        <v>202</v>
      </c>
      <c r="Q23" s="3" t="s">
        <v>250</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15</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+Abril!M29</f>
        <v>28</v>
      </c>
      <c r="E29" s="130">
        <v>4</v>
      </c>
      <c r="F29" s="127">
        <v>27</v>
      </c>
      <c r="G29" s="127"/>
      <c r="H29" s="127"/>
      <c r="I29" s="127"/>
      <c r="J29" s="145">
        <f>+F29+G29</f>
        <v>27</v>
      </c>
      <c r="K29" s="148">
        <f>+AO29</f>
        <v>0</v>
      </c>
      <c r="L29" s="158">
        <f>+J29+K29</f>
        <v>27</v>
      </c>
      <c r="M29" s="161">
        <f>+(D29+E29)-(L29)+H29-I29</f>
        <v>5</v>
      </c>
      <c r="N29" s="2">
        <v>5</v>
      </c>
      <c r="O29" s="3" t="s">
        <v>251</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5</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+Abril!M35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+Abril!M41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+Abril!M47</f>
        <v>34</v>
      </c>
      <c r="E47" s="130"/>
      <c r="F47" s="127">
        <v>8</v>
      </c>
      <c r="G47" s="127"/>
      <c r="H47" s="127"/>
      <c r="I47" s="127"/>
      <c r="J47" s="145">
        <f>+F47+G47</f>
        <v>8</v>
      </c>
      <c r="K47" s="148">
        <f>+AO47</f>
        <v>7</v>
      </c>
      <c r="L47" s="158">
        <f>+J47+K47</f>
        <v>15</v>
      </c>
      <c r="M47" s="161">
        <f>+(D47+E47)-(L47)+H47-I47</f>
        <v>19</v>
      </c>
      <c r="N47" s="2">
        <v>19</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v>7</v>
      </c>
      <c r="AC47" s="172"/>
      <c r="AD47" s="173">
        <f>+AB47+AC47</f>
        <v>7</v>
      </c>
      <c r="AE47" s="172"/>
      <c r="AF47" s="172"/>
      <c r="AG47" s="172"/>
      <c r="AH47" s="172"/>
      <c r="AI47" s="172"/>
      <c r="AJ47" s="172"/>
      <c r="AK47" s="172"/>
      <c r="AL47" s="172"/>
      <c r="AM47" s="172"/>
      <c r="AN47" s="172"/>
      <c r="AO47" s="124">
        <f>SUM(AD47:AN51)</f>
        <v>7</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19</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+Abril!M53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+Abril!M59</f>
        <v>18</v>
      </c>
      <c r="E59" s="130">
        <v>10</v>
      </c>
      <c r="F59" s="127">
        <v>11</v>
      </c>
      <c r="G59" s="127"/>
      <c r="H59" s="127"/>
      <c r="I59" s="127"/>
      <c r="J59" s="145">
        <f>+F59+G59</f>
        <v>11</v>
      </c>
      <c r="K59" s="148">
        <f>+AO59</f>
        <v>0</v>
      </c>
      <c r="L59" s="158">
        <f>+J59+K59</f>
        <v>11</v>
      </c>
      <c r="M59" s="161">
        <f>+(D59+E59)-(L59)+H59-I59</f>
        <v>17</v>
      </c>
      <c r="N59" s="2">
        <v>17</v>
      </c>
      <c r="O59" s="3" t="s">
        <v>252</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17</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+Abril!M65</f>
        <v>40</v>
      </c>
      <c r="E65" s="130"/>
      <c r="F65" s="127">
        <v>17</v>
      </c>
      <c r="G65" s="127"/>
      <c r="H65" s="127"/>
      <c r="I65" s="127"/>
      <c r="J65" s="145">
        <f>+F65+G65</f>
        <v>17</v>
      </c>
      <c r="K65" s="148">
        <f>+AO65</f>
        <v>0</v>
      </c>
      <c r="L65" s="158">
        <f>+J65+K65</f>
        <v>17</v>
      </c>
      <c r="M65" s="161">
        <f>+(D65+E65)-(L65)+H65-I65</f>
        <v>23</v>
      </c>
      <c r="N65" s="2">
        <v>23</v>
      </c>
      <c r="O65" s="3" t="s">
        <v>211</v>
      </c>
      <c r="P65" s="3" t="s">
        <v>253</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23</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+Abril!M71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+Abril!M77</f>
        <v>45</v>
      </c>
      <c r="E77" s="130"/>
      <c r="F77" s="127">
        <v>15</v>
      </c>
      <c r="G77" s="127"/>
      <c r="H77" s="127"/>
      <c r="I77" s="127"/>
      <c r="J77" s="145">
        <f>+F77+G77</f>
        <v>15</v>
      </c>
      <c r="K77" s="148">
        <f>+AO77</f>
        <v>0</v>
      </c>
      <c r="L77" s="158">
        <f>+J77+K77</f>
        <v>15</v>
      </c>
      <c r="M77" s="161">
        <f>+(D77+E77)-(L77)+H77-I77</f>
        <v>30</v>
      </c>
      <c r="N77" s="2">
        <v>13</v>
      </c>
      <c r="O77" s="3" t="s">
        <v>194</v>
      </c>
      <c r="P77" s="3" t="s">
        <v>213</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v>17</v>
      </c>
      <c r="O78" s="3" t="s">
        <v>194</v>
      </c>
      <c r="P78" s="3" t="s">
        <v>254</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30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+Abril!M83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+Abril!M89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+Abril!M95</f>
        <v>26</v>
      </c>
      <c r="E95" s="130"/>
      <c r="F95" s="127">
        <v>3</v>
      </c>
      <c r="G95" s="127"/>
      <c r="H95" s="127"/>
      <c r="I95" s="127"/>
      <c r="J95" s="145">
        <f>+F95+G95</f>
        <v>3</v>
      </c>
      <c r="K95" s="148">
        <f>+AO95</f>
        <v>0</v>
      </c>
      <c r="L95" s="158">
        <f>+J95+K95</f>
        <v>3</v>
      </c>
      <c r="M95" s="161">
        <f>+(D95+E95)-(L95)+H95-I95</f>
        <v>23</v>
      </c>
      <c r="N95" s="2">
        <v>23</v>
      </c>
      <c r="O95" s="3" t="s">
        <v>242</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23</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+Abril!M101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+Abril!M107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+Abril!M113</f>
        <v>190</v>
      </c>
      <c r="E113" s="130">
        <v>50</v>
      </c>
      <c r="F113" s="127">
        <v>22</v>
      </c>
      <c r="G113" s="127"/>
      <c r="H113" s="127"/>
      <c r="I113" s="127"/>
      <c r="J113" s="145">
        <f>+F113+G113</f>
        <v>22</v>
      </c>
      <c r="K113" s="148">
        <f>+AO113</f>
        <v>38</v>
      </c>
      <c r="L113" s="158">
        <f>+J113+K113</f>
        <v>60</v>
      </c>
      <c r="M113" s="161">
        <f>+(D113+E113)-(L113)+H113-I113</f>
        <v>180</v>
      </c>
      <c r="N113" s="2">
        <v>180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c r="AC113" s="172">
        <v>38</v>
      </c>
      <c r="AD113" s="173">
        <f>+AB113+AC113</f>
        <v>38</v>
      </c>
      <c r="AE113" s="172"/>
      <c r="AF113" s="172"/>
      <c r="AG113" s="172"/>
      <c r="AH113" s="172"/>
      <c r="AI113" s="172"/>
      <c r="AJ113" s="172"/>
      <c r="AK113" s="172"/>
      <c r="AL113" s="172"/>
      <c r="AM113" s="172"/>
      <c r="AN113" s="172"/>
      <c r="AO113" s="124">
        <f>SUM(AD113:AN117)</f>
        <v>38</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180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+Abril!M119</f>
        <v>24</v>
      </c>
      <c r="E119" s="130"/>
      <c r="F119" s="127">
        <v>7</v>
      </c>
      <c r="G119" s="127"/>
      <c r="H119" s="127"/>
      <c r="I119" s="127"/>
      <c r="J119" s="145">
        <f>+F119+G119</f>
        <v>7</v>
      </c>
      <c r="K119" s="148">
        <f>+AO119</f>
        <v>0</v>
      </c>
      <c r="L119" s="158">
        <f>+J119+K119</f>
        <v>7</v>
      </c>
      <c r="M119" s="161">
        <f>+(D119+E119)-(L119)+H119-I119</f>
        <v>17</v>
      </c>
      <c r="N119" s="2">
        <v>3</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14</v>
      </c>
      <c r="O120" s="3" t="s">
        <v>255</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17</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+Abril!M125</f>
        <v>35</v>
      </c>
      <c r="E125" s="130"/>
      <c r="F125" s="127">
        <v>15</v>
      </c>
      <c r="G125" s="127"/>
      <c r="H125" s="127"/>
      <c r="I125" s="127"/>
      <c r="J125" s="145">
        <f>+F125+G125</f>
        <v>15</v>
      </c>
      <c r="K125" s="148">
        <f>+AO125</f>
        <v>0</v>
      </c>
      <c r="L125" s="158">
        <f>+J125+K125</f>
        <v>15</v>
      </c>
      <c r="M125" s="161">
        <f>+(D125+E125)-(L125)+H125-I125</f>
        <v>20</v>
      </c>
      <c r="N125" s="2">
        <v>20</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+Abril!M131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+Abril!M137</f>
        <v>26</v>
      </c>
      <c r="E137" s="130">
        <v>20</v>
      </c>
      <c r="F137" s="127">
        <v>11</v>
      </c>
      <c r="G137" s="127"/>
      <c r="H137" s="127"/>
      <c r="I137" s="127"/>
      <c r="J137" s="145">
        <f>+F137+G137</f>
        <v>11</v>
      </c>
      <c r="K137" s="148">
        <f>+AO137</f>
        <v>5</v>
      </c>
      <c r="L137" s="158">
        <f>+J137+K137</f>
        <v>16</v>
      </c>
      <c r="M137" s="161">
        <f>+(D137+E137)-(L137)+H137-I137</f>
        <v>30</v>
      </c>
      <c r="N137" s="2">
        <v>30</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v>5</v>
      </c>
      <c r="AC137" s="172"/>
      <c r="AD137" s="173">
        <f>+AB137+AC137</f>
        <v>5</v>
      </c>
      <c r="AE137" s="172"/>
      <c r="AF137" s="172"/>
      <c r="AG137" s="172"/>
      <c r="AH137" s="172"/>
      <c r="AI137" s="172"/>
      <c r="AJ137" s="172"/>
      <c r="AK137" s="172"/>
      <c r="AL137" s="172"/>
      <c r="AM137" s="172"/>
      <c r="AN137" s="172"/>
      <c r="AO137" s="124">
        <f>SUM(AD137:AN141)</f>
        <v>5</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30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+Abril!M143</f>
        <v>12</v>
      </c>
      <c r="E143" s="130">
        <v>10</v>
      </c>
      <c r="F143" s="127">
        <v>10</v>
      </c>
      <c r="G143" s="127"/>
      <c r="H143" s="127"/>
      <c r="I143" s="127"/>
      <c r="J143" s="145">
        <f>+F143+G143</f>
        <v>10</v>
      </c>
      <c r="K143" s="148">
        <f>+AO143</f>
        <v>0</v>
      </c>
      <c r="L143" s="158">
        <f>+J143+K143</f>
        <v>10</v>
      </c>
      <c r="M143" s="161">
        <f>+(D143+E143)-(L143)+H143-I143</f>
        <v>12</v>
      </c>
      <c r="N143" s="90">
        <v>12</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90"/>
      <c r="O144" s="90"/>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12</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+Abril!M149</f>
        <v>28</v>
      </c>
      <c r="E149" s="182">
        <v>60</v>
      </c>
      <c r="F149" s="127">
        <v>47</v>
      </c>
      <c r="G149" s="127"/>
      <c r="H149" s="127"/>
      <c r="I149" s="127"/>
      <c r="J149" s="145">
        <f>+F149+G149</f>
        <v>47</v>
      </c>
      <c r="K149" s="148">
        <f>+AO149</f>
        <v>0</v>
      </c>
      <c r="L149" s="158">
        <f>+J149+K149</f>
        <v>47</v>
      </c>
      <c r="M149" s="161">
        <f>+(D149+E149)-(L149)+H149-I149</f>
        <v>41</v>
      </c>
      <c r="N149" s="90">
        <v>41</v>
      </c>
      <c r="O149" s="88" t="s">
        <v>256</v>
      </c>
      <c r="P149" s="3" t="s">
        <v>257</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41</v>
      </c>
      <c r="E154" s="184"/>
      <c r="F154" s="129"/>
      <c r="G154" s="129"/>
      <c r="H154" s="129"/>
      <c r="I154" s="129"/>
      <c r="J154" s="147"/>
      <c r="K154" s="150"/>
      <c r="L154" s="160"/>
      <c r="M154" s="15" t="b">
        <f>M149=N154</f>
        <v>1</v>
      </c>
      <c r="N154" s="75">
        <f>SUM(N149:N153)</f>
        <v>41</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+Abril!M155</f>
        <v>216</v>
      </c>
      <c r="E155" s="182">
        <v>370</v>
      </c>
      <c r="F155" s="127">
        <v>351</v>
      </c>
      <c r="G155" s="127">
        <v>3</v>
      </c>
      <c r="H155" s="127"/>
      <c r="I155" s="127"/>
      <c r="J155" s="145">
        <f>+F155+G155</f>
        <v>354</v>
      </c>
      <c r="K155" s="148">
        <f>+AO155</f>
        <v>0</v>
      </c>
      <c r="L155" s="158">
        <f>+J155+K155</f>
        <v>354</v>
      </c>
      <c r="M155" s="161">
        <f>+(D155+E155)-(L155)+H155-I155</f>
        <v>232</v>
      </c>
      <c r="N155" s="2">
        <v>202</v>
      </c>
      <c r="O155" s="3" t="s">
        <v>258</v>
      </c>
      <c r="P155" s="3" t="s">
        <v>259</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30</v>
      </c>
      <c r="O156" s="3" t="s">
        <v>256</v>
      </c>
      <c r="P156" s="3" t="s">
        <v>261</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232</v>
      </c>
      <c r="E160" s="184"/>
      <c r="F160" s="129"/>
      <c r="G160" s="129"/>
      <c r="H160" s="129"/>
      <c r="I160" s="129"/>
      <c r="J160" s="147"/>
      <c r="K160" s="150"/>
      <c r="L160" s="160"/>
      <c r="M160" s="15" t="b">
        <f>M155=N160</f>
        <v>1</v>
      </c>
      <c r="N160" s="75">
        <f>SUM(N155:N159)</f>
        <v>232</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+Abril!M161</f>
        <v>32</v>
      </c>
      <c r="E161" s="130"/>
      <c r="F161" s="127">
        <v>2</v>
      </c>
      <c r="G161" s="127">
        <v>1</v>
      </c>
      <c r="H161" s="127"/>
      <c r="I161" s="127"/>
      <c r="J161" s="145">
        <f>+F161+G161</f>
        <v>3</v>
      </c>
      <c r="K161" s="148">
        <f>+AO161</f>
        <v>0</v>
      </c>
      <c r="L161" s="158">
        <f>+J161+K161</f>
        <v>3</v>
      </c>
      <c r="M161" s="161">
        <f>+(D161+E161)-(L161)+H161-I161</f>
        <v>29</v>
      </c>
      <c r="N161" s="2">
        <v>29</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29</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+Abril!M167</f>
        <v>81</v>
      </c>
      <c r="E167" s="130">
        <v>20</v>
      </c>
      <c r="F167" s="127">
        <v>14</v>
      </c>
      <c r="G167" s="127"/>
      <c r="H167" s="127"/>
      <c r="I167" s="127"/>
      <c r="J167" s="145">
        <f>+F167+G167</f>
        <v>14</v>
      </c>
      <c r="K167" s="148">
        <f>+AO167</f>
        <v>0</v>
      </c>
      <c r="L167" s="158">
        <f>+J167+K167</f>
        <v>14</v>
      </c>
      <c r="M167" s="161">
        <f>+(D167+E167)-(L167)+H167-I167</f>
        <v>87</v>
      </c>
      <c r="N167" s="2">
        <v>47</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260</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87</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+Abril!M173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+Abril!M179</f>
        <v>13</v>
      </c>
      <c r="E179" s="130"/>
      <c r="F179" s="127">
        <v>4</v>
      </c>
      <c r="G179" s="127"/>
      <c r="H179" s="127"/>
      <c r="I179" s="127"/>
      <c r="J179" s="145">
        <f>+F179+G179</f>
        <v>4</v>
      </c>
      <c r="K179" s="148">
        <f>+AO179</f>
        <v>0</v>
      </c>
      <c r="L179" s="158">
        <f>+J179+K179</f>
        <v>4</v>
      </c>
      <c r="M179" s="161">
        <f>+(D179+E179)-(L179)+H179-I179</f>
        <v>9</v>
      </c>
      <c r="N179" s="2">
        <v>9</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9</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+Abril!M185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+Abril!M191</f>
        <v>6</v>
      </c>
      <c r="E191" s="130"/>
      <c r="F191" s="127">
        <v>6</v>
      </c>
      <c r="G191" s="127"/>
      <c r="H191" s="127"/>
      <c r="I191" s="127"/>
      <c r="J191" s="145">
        <f>+F191+G191</f>
        <v>6</v>
      </c>
      <c r="K191" s="148">
        <f>+AO191</f>
        <v>0</v>
      </c>
      <c r="L191" s="158">
        <f>+J191+K191</f>
        <v>6</v>
      </c>
      <c r="M191" s="161">
        <f>+(D191+E191)-(L191)+H191-I191</f>
        <v>0</v>
      </c>
      <c r="N191" s="2">
        <v>0</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+Abril!M197</f>
        <v>4</v>
      </c>
      <c r="E197" s="130"/>
      <c r="F197" s="127"/>
      <c r="G197" s="127"/>
      <c r="H197" s="127"/>
      <c r="I197" s="127"/>
      <c r="J197" s="145">
        <f>+F197+G197</f>
        <v>0</v>
      </c>
      <c r="K197" s="148">
        <f>+AO197</f>
        <v>0</v>
      </c>
      <c r="L197" s="158">
        <f>+J197+K197</f>
        <v>0</v>
      </c>
      <c r="M197" s="161">
        <f>+(D197+E197)-(L197)+H197-I197</f>
        <v>4</v>
      </c>
      <c r="N197" s="2">
        <v>4</v>
      </c>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+Abril!M203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+Abril!M209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+Abril!M215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+Abril!M222</f>
        <v>70</v>
      </c>
      <c r="E222" s="130"/>
      <c r="F222" s="127">
        <v>1</v>
      </c>
      <c r="G222" s="127"/>
      <c r="H222" s="127"/>
      <c r="I222" s="127">
        <v>40</v>
      </c>
      <c r="J222" s="145">
        <f>+F222+G222</f>
        <v>1</v>
      </c>
      <c r="K222" s="148">
        <f>+AO222</f>
        <v>9</v>
      </c>
      <c r="L222" s="158">
        <f>+J222+K222</f>
        <v>10</v>
      </c>
      <c r="M222" s="161">
        <f>+(D222+E222)-(L222)+H222-I222</f>
        <v>20</v>
      </c>
      <c r="N222" s="2">
        <v>20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20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+Abril!M228</f>
        <v>45</v>
      </c>
      <c r="E228" s="130"/>
      <c r="F228" s="127">
        <v>15</v>
      </c>
      <c r="G228" s="127"/>
      <c r="H228" s="127"/>
      <c r="I228" s="127"/>
      <c r="J228" s="145">
        <f>+F228+G228</f>
        <v>15</v>
      </c>
      <c r="K228" s="148">
        <f>+AO228</f>
        <v>0</v>
      </c>
      <c r="L228" s="158">
        <f>+J228+K228</f>
        <v>15</v>
      </c>
      <c r="M228" s="161">
        <f>+(D228+E228)-(L228)+H228-I228</f>
        <v>30</v>
      </c>
      <c r="N228" s="2">
        <v>30</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30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+Abril!M234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+Abril!M240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+Abril!M246</f>
        <v>26</v>
      </c>
      <c r="E246" s="130"/>
      <c r="F246" s="127">
        <v>3</v>
      </c>
      <c r="G246" s="127"/>
      <c r="H246" s="127"/>
      <c r="I246" s="127"/>
      <c r="J246" s="145">
        <f>+F246+G246</f>
        <v>3</v>
      </c>
      <c r="K246" s="148">
        <f>+AO246</f>
        <v>0</v>
      </c>
      <c r="L246" s="158">
        <f>+J246+K246</f>
        <v>3</v>
      </c>
      <c r="M246" s="161">
        <f>+(D246+E246)-(L246)+H246-I246</f>
        <v>23</v>
      </c>
      <c r="N246" s="2">
        <v>23</v>
      </c>
      <c r="O246" s="3" t="s">
        <v>246</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23</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+Abril!M252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+Abril!M258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+Abril!M264</f>
        <v>190</v>
      </c>
      <c r="E264" s="130">
        <v>50</v>
      </c>
      <c r="F264" s="127">
        <v>22</v>
      </c>
      <c r="G264" s="127"/>
      <c r="H264" s="127"/>
      <c r="I264" s="127"/>
      <c r="J264" s="145">
        <f>+F264+G264</f>
        <v>22</v>
      </c>
      <c r="K264" s="148">
        <f>+AO264</f>
        <v>38</v>
      </c>
      <c r="L264" s="158">
        <f>+J264+K264</f>
        <v>60</v>
      </c>
      <c r="M264" s="161">
        <f>+(D264+E264)-(L264)+H264-I264</f>
        <v>180</v>
      </c>
      <c r="N264" s="2">
        <v>180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c r="AC264" s="172">
        <v>38</v>
      </c>
      <c r="AD264" s="173">
        <f>+AB264+AC264</f>
        <v>38</v>
      </c>
      <c r="AE264" s="172"/>
      <c r="AF264" s="172"/>
      <c r="AG264" s="172"/>
      <c r="AH264" s="172"/>
      <c r="AI264" s="172"/>
      <c r="AJ264" s="172"/>
      <c r="AK264" s="172"/>
      <c r="AL264" s="172"/>
      <c r="AM264" s="172"/>
      <c r="AN264" s="172"/>
      <c r="AO264" s="124">
        <f>SUM(AD264:AN268)</f>
        <v>38</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180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+Abril!M270</f>
        <v>35</v>
      </c>
      <c r="E270" s="130"/>
      <c r="F270" s="127">
        <v>15</v>
      </c>
      <c r="G270" s="127"/>
      <c r="H270" s="127"/>
      <c r="I270" s="127"/>
      <c r="J270" s="145">
        <f>+F270+G270</f>
        <v>15</v>
      </c>
      <c r="K270" s="148">
        <f>+AO270</f>
        <v>0</v>
      </c>
      <c r="L270" s="158">
        <f>+J270+K270</f>
        <v>15</v>
      </c>
      <c r="M270" s="161">
        <f>+(D270+E270)-(L270)+H270-I270</f>
        <v>20</v>
      </c>
      <c r="N270" s="2">
        <v>20</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+Abril!M276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+Abril!M282</f>
        <v>13</v>
      </c>
      <c r="E282" s="130"/>
      <c r="F282" s="127">
        <v>4</v>
      </c>
      <c r="G282" s="127"/>
      <c r="H282" s="127"/>
      <c r="I282" s="127"/>
      <c r="J282" s="145">
        <f>+F282+G282</f>
        <v>4</v>
      </c>
      <c r="K282" s="148">
        <f>+AO282</f>
        <v>0</v>
      </c>
      <c r="L282" s="158">
        <f>+J282+K282</f>
        <v>4</v>
      </c>
      <c r="M282" s="161">
        <f>+(D282+E282)-(L282)+H282-I282</f>
        <v>9</v>
      </c>
      <c r="N282" s="2">
        <v>9</v>
      </c>
      <c r="O282" s="2" t="s">
        <v>239</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9</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+Abril!M288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+Abril!M295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+Abril!M302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+Abril!M309</f>
        <v>79</v>
      </c>
      <c r="E309" s="130">
        <v>400</v>
      </c>
      <c r="F309" s="127">
        <v>350</v>
      </c>
      <c r="G309" s="127">
        <v>4</v>
      </c>
      <c r="H309" s="127"/>
      <c r="I309" s="127"/>
      <c r="J309" s="145">
        <f>+F309+G309</f>
        <v>354</v>
      </c>
      <c r="K309" s="148">
        <f>+AO309</f>
        <v>0</v>
      </c>
      <c r="L309" s="158">
        <f>+J309+K309</f>
        <v>354</v>
      </c>
      <c r="M309" s="161">
        <f>+(D309+E309)-L309+H309-I309</f>
        <v>125</v>
      </c>
      <c r="N309" s="2">
        <v>125</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125</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+Abril!M316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+Abril!M323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+Abril!M330</f>
        <v>166</v>
      </c>
      <c r="E330" s="130">
        <v>400</v>
      </c>
      <c r="F330" s="127">
        <v>218</v>
      </c>
      <c r="G330" s="127"/>
      <c r="H330" s="127"/>
      <c r="I330" s="127"/>
      <c r="J330" s="145">
        <f>+F330+G330</f>
        <v>218</v>
      </c>
      <c r="K330" s="148">
        <f>+AO330</f>
        <v>0</v>
      </c>
      <c r="L330" s="158">
        <f>+J330+K330</f>
        <v>218</v>
      </c>
      <c r="M330" s="161">
        <f>+(D330+E330)-L330+H330-I330</f>
        <v>348</v>
      </c>
      <c r="N330" s="2">
        <v>348</v>
      </c>
      <c r="O330" s="3" t="s">
        <v>263</v>
      </c>
      <c r="P330" s="3"/>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348</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+Abril!M337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+Abril!M344</f>
        <v>325</v>
      </c>
      <c r="E344" s="130"/>
      <c r="F344" s="127">
        <v>57</v>
      </c>
      <c r="G344" s="127"/>
      <c r="H344" s="127"/>
      <c r="I344" s="127"/>
      <c r="J344" s="145">
        <f>+F344+G344</f>
        <v>57</v>
      </c>
      <c r="K344" s="148">
        <f>+AO344</f>
        <v>0</v>
      </c>
      <c r="L344" s="158">
        <f>+J344+K344</f>
        <v>57</v>
      </c>
      <c r="M344" s="161">
        <f>+(D344+E344)-L344+H344-I344</f>
        <v>268</v>
      </c>
      <c r="N344" s="2">
        <v>268</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268</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+Abril!M351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+Abril!M358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+Abril!M365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+Abril!M366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+Abril!M367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+Abril!M368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+Abril!M369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+Abril!M370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+Abril!M371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+Abril!M377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+Abril!M378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+Abril!M379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+Abril!M380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+Abril!M381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R5:R9">
    <cfRule type="containsText" dxfId="1636" priority="230" operator="containsText" text="ROJO">
      <formula>NOT(ISERROR(SEARCH("ROJO",R5)))</formula>
    </cfRule>
    <cfRule type="containsText" dxfId="1635" priority="227" operator="containsText" text="VENCIDO">
      <formula>NOT(ISERROR(SEARCH("VENCIDO",R5)))</formula>
    </cfRule>
    <cfRule type="containsText" dxfId="1634" priority="228" operator="containsText" text="VERDE">
      <formula>NOT(ISERROR(SEARCH("VERDE",R5)))</formula>
    </cfRule>
    <cfRule type="containsText" dxfId="1633" priority="229" stopIfTrue="1" operator="containsText" text="AMARILLO">
      <formula>NOT(ISERROR(SEARCH("AMARILLO",R5)))</formula>
    </cfRule>
  </conditionalFormatting>
  <conditionalFormatting sqref="R11:R15">
    <cfRule type="containsText" dxfId="1632" priority="224" operator="containsText" text="ROJO">
      <formula>NOT(ISERROR(SEARCH("ROJO",R11)))</formula>
    </cfRule>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onditionalFormatting>
  <conditionalFormatting sqref="R17:R21">
    <cfRule type="containsText" dxfId="1628" priority="218" operator="containsText" text="VERDE">
      <formula>NOT(ISERROR(SEARCH("VERDE",R17)))</formula>
    </cfRule>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onditionalFormatting>
  <conditionalFormatting sqref="R23:R27">
    <cfRule type="containsText" dxfId="1624" priority="211" operator="containsText" text="VENCIDO">
      <formula>NOT(ISERROR(SEARCH("VENCIDO",R23)))</formula>
    </cfRule>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2" operator="containsText" text="VERDE">
      <formula>NOT(ISERROR(SEARCH("VERDE",R23)))</formula>
    </cfRule>
  </conditionalFormatting>
  <conditionalFormatting sqref="R29:R33">
    <cfRule type="containsText" dxfId="1620" priority="210" operator="containsText" text="ROJO">
      <formula>NOT(ISERROR(SEARCH("ROJO",R29)))</formula>
    </cfRule>
    <cfRule type="containsText" dxfId="1619" priority="207" operator="containsText" text="VENCIDO">
      <formula>NOT(ISERROR(SEARCH("VENCIDO",R29)))</formula>
    </cfRule>
    <cfRule type="containsText" dxfId="1618" priority="208" operator="containsText" text="VERDE">
      <formula>NOT(ISERROR(SEARCH("VERDE",R29)))</formula>
    </cfRule>
    <cfRule type="containsText" dxfId="1617" priority="209" stopIfTrue="1" operator="containsText" text="AMARILLO">
      <formula>NOT(ISERROR(SEARCH("AMARILLO",R29)))</formula>
    </cfRule>
  </conditionalFormatting>
  <conditionalFormatting sqref="R35:R39">
    <cfRule type="containsText" dxfId="1616" priority="204" operator="containsText" text="ROJO">
      <formula>NOT(ISERROR(SEARCH("ROJO",R35)))</formula>
    </cfRule>
    <cfRule type="containsText" dxfId="1615" priority="201" operator="containsText" text="VENCIDO">
      <formula>NOT(ISERROR(SEARCH("VENCIDO",R35)))</formula>
    </cfRule>
    <cfRule type="containsText" dxfId="1614" priority="202" operator="containsText" text="VERDE">
      <formula>NOT(ISERROR(SEARCH("VERDE",R35)))</formula>
    </cfRule>
    <cfRule type="containsText" dxfId="1613" priority="203" stopIfTrue="1" operator="containsText" text="AMARILLO">
      <formula>NOT(ISERROR(SEARCH("AMARILLO",R35)))</formula>
    </cfRule>
  </conditionalFormatting>
  <conditionalFormatting sqref="R41:R45">
    <cfRule type="containsText" dxfId="1612" priority="200" operator="containsText" text="ROJO">
      <formula>NOT(ISERROR(SEARCH("ROJO",R41)))</formula>
    </cfRule>
    <cfRule type="containsText" dxfId="1611" priority="199" stopIfTrue="1" operator="containsText" text="AMARILLO">
      <formula>NOT(ISERROR(SEARCH("AMARILLO",R41)))</formula>
    </cfRule>
    <cfRule type="containsText" dxfId="1610" priority="198" operator="containsText" text="VERDE">
      <formula>NOT(ISERROR(SEARCH("VERDE",R41)))</formula>
    </cfRule>
    <cfRule type="containsText" dxfId="160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8" priority="195" operator="containsText" text="ROJO">
      <formula>NOT(ISERROR(SEARCH("ROJO",R47)))</formula>
    </cfRule>
    <cfRule type="containsText" dxfId="1607" priority="194" stopIfTrue="1" operator="containsText" text="AMARILLO">
      <formula>NOT(ISERROR(SEARCH("AMARILLO",R47)))</formula>
    </cfRule>
    <cfRule type="containsText" dxfId="1606" priority="193" operator="containsText" text="VERDE">
      <formula>NOT(ISERROR(SEARCH("VERDE",R47)))</formula>
    </cfRule>
    <cfRule type="containsText" dxfId="1605" priority="192" operator="containsText" text="VENCIDO">
      <formula>NOT(ISERROR(SEARCH("VENCIDO",R47)))</formula>
    </cfRule>
  </conditionalFormatting>
  <conditionalFormatting sqref="R83:R87 R89:R93">
    <cfRule type="containsText" dxfId="1604" priority="189" stopIfTrue="1" operator="containsText" text="AMARILLO">
      <formula>NOT(ISERROR(SEARCH("AMARILLO",R83)))</formula>
    </cfRule>
    <cfRule type="containsText" dxfId="1603" priority="190" operator="containsText" text="ROJO">
      <formula>NOT(ISERROR(SEARCH("ROJO",R83)))</formula>
    </cfRule>
    <cfRule type="containsText" dxfId="1602" priority="187" operator="containsText" text="VENCIDO">
      <formula>NOT(ISERROR(SEARCH("VENCIDO",R83)))</formula>
    </cfRule>
    <cfRule type="containsText" dxfId="1601" priority="188" operator="containsText" text="VERDE">
      <formula>NOT(ISERROR(SEARCH("VERDE",R83)))</formula>
    </cfRule>
  </conditionalFormatting>
  <conditionalFormatting sqref="R101:R105">
    <cfRule type="containsText" dxfId="1600" priority="184" stopIfTrue="1" operator="containsText" text="AMARILLO">
      <formula>NOT(ISERROR(SEARCH("AMARILLO",R101)))</formula>
    </cfRule>
    <cfRule type="containsText" dxfId="1599" priority="185" operator="containsText" text="ROJO">
      <formula>NOT(ISERROR(SEARCH("ROJO",R101)))</formula>
    </cfRule>
    <cfRule type="containsText" dxfId="1598" priority="182" operator="containsText" text="VENCIDO">
      <formula>NOT(ISERROR(SEARCH("VENCIDO",R101)))</formula>
    </cfRule>
    <cfRule type="containsText" dxfId="1597" priority="183" operator="containsText" text="VERDE">
      <formula>NOT(ISERROR(SEARCH("VERDE",R101)))</formula>
    </cfRule>
  </conditionalFormatting>
  <conditionalFormatting sqref="R149:R153">
    <cfRule type="containsText" dxfId="1596" priority="178" operator="containsText" text="VERDE">
      <formula>NOT(ISERROR(SEARCH("VERDE",R149)))</formula>
    </cfRule>
    <cfRule type="containsText" dxfId="1595" priority="177" operator="containsText" text="VENCIDO">
      <formula>NOT(ISERROR(SEARCH("VENCIDO",R149)))</formula>
    </cfRule>
    <cfRule type="containsText" dxfId="1594" priority="179" stopIfTrue="1" operator="containsText" text="AMARILLO">
      <formula>NOT(ISERROR(SEARCH("AMARILLO",R149)))</formula>
    </cfRule>
    <cfRule type="containsText" dxfId="1593" priority="180" operator="containsText" text="ROJO">
      <formula>NOT(ISERROR(SEARCH("ROJO",R149)))</formula>
    </cfRule>
  </conditionalFormatting>
  <conditionalFormatting sqref="R155:R159">
    <cfRule type="containsText" dxfId="1592" priority="176" operator="containsText" text="ROJO">
      <formula>NOT(ISERROR(SEARCH("ROJO",R155)))</formula>
    </cfRule>
    <cfRule type="containsText" dxfId="1591" priority="174" operator="containsText" text="VERDE">
      <formula>NOT(ISERROR(SEARCH("VERDE",R155)))</formula>
    </cfRule>
    <cfRule type="containsText" dxfId="1590" priority="175" stopIfTrue="1" operator="containsText" text="AMARILLO">
      <formula>NOT(ISERROR(SEARCH("AMARILLO",R155)))</formula>
    </cfRule>
    <cfRule type="containsText" dxfId="1589" priority="173" operator="containsText" text="VENCIDO">
      <formula>NOT(ISERROR(SEARCH("VENCIDO",R155)))</formula>
    </cfRule>
  </conditionalFormatting>
  <conditionalFormatting sqref="R161:R165">
    <cfRule type="containsText" dxfId="1588" priority="170" operator="containsText" text="VERDE">
      <formula>NOT(ISERROR(SEARCH("VERDE",R161)))</formula>
    </cfRule>
    <cfRule type="containsText" dxfId="1587" priority="169" operator="containsText" text="VENCIDO">
      <formula>NOT(ISERROR(SEARCH("VENCIDO",R161)))</formula>
    </cfRule>
    <cfRule type="containsText" dxfId="1586" priority="171" stopIfTrue="1" operator="containsText" text="AMARILLO">
      <formula>NOT(ISERROR(SEARCH("AMARILLO",R161)))</formula>
    </cfRule>
    <cfRule type="containsText" dxfId="1585" priority="172" operator="containsText" text="ROJO">
      <formula>NOT(ISERROR(SEARCH("ROJO",R161)))</formula>
    </cfRule>
  </conditionalFormatting>
  <conditionalFormatting sqref="R167:R171">
    <cfRule type="containsText" dxfId="1584" priority="164" operator="containsText" text="VENCIDO">
      <formula>NOT(ISERROR(SEARCH("VENCIDO",R167)))</formula>
    </cfRule>
    <cfRule type="containsText" dxfId="1583" priority="166" stopIfTrue="1" operator="containsText" text="AMARILLO">
      <formula>NOT(ISERROR(SEARCH("AMARILLO",R167)))</formula>
    </cfRule>
    <cfRule type="containsText" dxfId="1582" priority="167" operator="containsText" text="ROJO">
      <formula>NOT(ISERROR(SEARCH("ROJO",R167)))</formula>
    </cfRule>
    <cfRule type="containsText" dxfId="1581" priority="165" operator="containsText" text="VERDE">
      <formula>NOT(ISERROR(SEARCH("VERDE",R167)))</formula>
    </cfRule>
  </conditionalFormatting>
  <conditionalFormatting sqref="R173:R177">
    <cfRule type="containsText" dxfId="1580" priority="160" operator="containsText" text="VERDE">
      <formula>NOT(ISERROR(SEARCH("VERDE",R173)))</formula>
    </cfRule>
    <cfRule type="containsText" dxfId="1579" priority="161" stopIfTrue="1" operator="containsText" text="AMARILLO">
      <formula>NOT(ISERROR(SEARCH("AMARILLO",R173)))</formula>
    </cfRule>
    <cfRule type="containsText" dxfId="1578" priority="162" operator="containsText" text="ROJO">
      <formula>NOT(ISERROR(SEARCH("ROJO",R173)))</formula>
    </cfRule>
    <cfRule type="containsText" dxfId="1577" priority="159" operator="containsText" text="VENCIDO">
      <formula>NOT(ISERROR(SEARCH("VENCIDO",R173)))</formula>
    </cfRule>
  </conditionalFormatting>
  <conditionalFormatting sqref="R179:R183">
    <cfRule type="containsText" dxfId="1576" priority="157" operator="containsText" text="ROJO">
      <formula>NOT(ISERROR(SEARCH("ROJO",R179)))</formula>
    </cfRule>
    <cfRule type="containsText" dxfId="1575" priority="156" stopIfTrue="1" operator="containsText" text="AMARILLO">
      <formula>NOT(ISERROR(SEARCH("AMARILLO",R179)))</formula>
    </cfRule>
    <cfRule type="containsText" dxfId="1574" priority="154" operator="containsText" text="VENCIDO">
      <formula>NOT(ISERROR(SEARCH("VENCIDO",R179)))</formula>
    </cfRule>
    <cfRule type="containsText" dxfId="1573" priority="155" operator="containsText" text="VERDE">
      <formula>NOT(ISERROR(SEARCH("VERDE",R179)))</formula>
    </cfRule>
  </conditionalFormatting>
  <conditionalFormatting sqref="R185:R189 R191:R195">
    <cfRule type="containsText" dxfId="1572" priority="151" stopIfTrue="1" operator="containsText" text="AMARILLO">
      <formula>NOT(ISERROR(SEARCH("AMARILLO",R185)))</formula>
    </cfRule>
    <cfRule type="containsText" dxfId="1571" priority="150" operator="containsText" text="VERDE">
      <formula>NOT(ISERROR(SEARCH("VERDE",R185)))</formula>
    </cfRule>
    <cfRule type="containsText" dxfId="1570" priority="149" operator="containsText" text="VENCIDO">
      <formula>NOT(ISERROR(SEARCH("VENCIDO",R185)))</formula>
    </cfRule>
    <cfRule type="containsText" dxfId="1569" priority="152" operator="containsText" text="ROJO">
      <formula>NOT(ISERROR(SEARCH("ROJO",R185)))</formula>
    </cfRule>
  </conditionalFormatting>
  <conditionalFormatting sqref="R197:R201 R203:R207 R209:R213 R215:R219">
    <cfRule type="containsText" dxfId="1568" priority="146" stopIfTrue="1" operator="containsText" text="AMARILLO">
      <formula>NOT(ISERROR(SEARCH("AMARILLO",R197)))</formula>
    </cfRule>
    <cfRule type="containsText" dxfId="1567" priority="147" operator="containsText" text="ROJO">
      <formula>NOT(ISERROR(SEARCH("ROJO",R197)))</formula>
    </cfRule>
    <cfRule type="containsText" dxfId="1566" priority="144" operator="containsText" text="VENCIDO">
      <formula>NOT(ISERROR(SEARCH("VENCIDO",R197)))</formula>
    </cfRule>
    <cfRule type="containsText" dxfId="1565" priority="145" operator="containsText" text="VERDE">
      <formula>NOT(ISERROR(SEARCH("VERDE",R197)))</formula>
    </cfRule>
  </conditionalFormatting>
  <conditionalFormatting sqref="R222:R226">
    <cfRule type="containsText" dxfId="1564" priority="141" operator="containsText" text="ROJO">
      <formula>NOT(ISERROR(SEARCH("ROJO",R222)))</formula>
    </cfRule>
    <cfRule type="containsText" dxfId="1563" priority="140" stopIfTrue="1" operator="containsText" text="AMARILLO">
      <formula>NOT(ISERROR(SEARCH("AMARILLO",R222)))</formula>
    </cfRule>
    <cfRule type="containsText" dxfId="1562" priority="139" operator="containsText" text="VERDE">
      <formula>NOT(ISERROR(SEARCH("VERDE",R222)))</formula>
    </cfRule>
    <cfRule type="containsText" dxfId="1561" priority="138" operator="containsText" text="VENCIDO">
      <formula>NOT(ISERROR(SEARCH("VENCIDO",R222)))</formula>
    </cfRule>
  </conditionalFormatting>
  <conditionalFormatting sqref="R228:R232 R234:R238 R240:R244">
    <cfRule type="containsText" dxfId="1560" priority="133" operator="containsText" text="VENCIDO">
      <formula>NOT(ISERROR(SEARCH("VENCIDO",R228)))</formula>
    </cfRule>
    <cfRule type="containsText" dxfId="1559" priority="134" operator="containsText" text="VERDE">
      <formula>NOT(ISERROR(SEARCH("VERDE",R228)))</formula>
    </cfRule>
    <cfRule type="containsText" dxfId="1558" priority="135" stopIfTrue="1" operator="containsText" text="AMARILLO">
      <formula>NOT(ISERROR(SEARCH("AMARILLO",R228)))</formula>
    </cfRule>
    <cfRule type="containsText" dxfId="1557" priority="136" operator="containsText" text="ROJO">
      <formula>NOT(ISERROR(SEARCH("ROJO",R228)))</formula>
    </cfRule>
  </conditionalFormatting>
  <conditionalFormatting sqref="R246:R250">
    <cfRule type="containsText" dxfId="1556" priority="128" operator="containsText" text="VENCIDO">
      <formula>NOT(ISERROR(SEARCH("VENCIDO",R246)))</formula>
    </cfRule>
    <cfRule type="containsText" dxfId="1555" priority="129" operator="containsText" text="VERDE">
      <formula>NOT(ISERROR(SEARCH("VERDE",R246)))</formula>
    </cfRule>
    <cfRule type="containsText" dxfId="1554" priority="130" stopIfTrue="1" operator="containsText" text="AMARILLO">
      <formula>NOT(ISERROR(SEARCH("AMARILLO",R246)))</formula>
    </cfRule>
    <cfRule type="containsText" dxfId="1553" priority="131" operator="containsText" text="ROJO">
      <formula>NOT(ISERROR(SEARCH("ROJO",R246)))</formula>
    </cfRule>
  </conditionalFormatting>
  <conditionalFormatting sqref="R252:R256">
    <cfRule type="containsText" dxfId="1552" priority="123" operator="containsText" text="VENCIDO">
      <formula>NOT(ISERROR(SEARCH("VENCIDO",R252)))</formula>
    </cfRule>
    <cfRule type="containsText" dxfId="1551" priority="124" operator="containsText" text="VERDE">
      <formula>NOT(ISERROR(SEARCH("VERDE",R252)))</formula>
    </cfRule>
    <cfRule type="containsText" dxfId="1550" priority="125" stopIfTrue="1" operator="containsText" text="AMARILLO">
      <formula>NOT(ISERROR(SEARCH("AMARILLO",R252)))</formula>
    </cfRule>
    <cfRule type="containsText" dxfId="1549" priority="126" operator="containsText" text="ROJO">
      <formula>NOT(ISERROR(SEARCH("ROJO",R252)))</formula>
    </cfRule>
  </conditionalFormatting>
  <conditionalFormatting sqref="R258:R262 R264:R268">
    <cfRule type="containsText" dxfId="1548" priority="121" operator="containsText" text="ROJO">
      <formula>NOT(ISERROR(SEARCH("ROJO",R258)))</formula>
    </cfRule>
    <cfRule type="containsText" dxfId="1547" priority="120" stopIfTrue="1" operator="containsText" text="AMARILLO">
      <formula>NOT(ISERROR(SEARCH("AMARILLO",R258)))</formula>
    </cfRule>
    <cfRule type="containsText" dxfId="1546" priority="118" operator="containsText" text="VENCIDO">
      <formula>NOT(ISERROR(SEARCH("VENCIDO",R258)))</formula>
    </cfRule>
    <cfRule type="containsText" dxfId="1545" priority="119" operator="containsText" text="VERDE">
      <formula>NOT(ISERROR(SEARCH("VERDE",R258)))</formula>
    </cfRule>
  </conditionalFormatting>
  <conditionalFormatting sqref="R270:R274 R276:R280 R282:R286 R288:R292">
    <cfRule type="containsText" dxfId="1544" priority="113" operator="containsText" text="VENCIDO">
      <formula>NOT(ISERROR(SEARCH("VENCIDO",R270)))</formula>
    </cfRule>
    <cfRule type="containsText" dxfId="1543" priority="114" operator="containsText" text="VERDE">
      <formula>NOT(ISERROR(SEARCH("VERDE",R270)))</formula>
    </cfRule>
    <cfRule type="containsText" dxfId="1542" priority="115" stopIfTrue="1" operator="containsText" text="AMARILLO">
      <formula>NOT(ISERROR(SEARCH("AMARILLO",R270)))</formula>
    </cfRule>
    <cfRule type="containsText" dxfId="1541" priority="116" operator="containsText" text="ROJO">
      <formula>NOT(ISERROR(SEARCH("ROJO",R270)))</formula>
    </cfRule>
  </conditionalFormatting>
  <conditionalFormatting sqref="R295:R300">
    <cfRule type="containsText" dxfId="1540" priority="108" operator="containsText" text="VERDE">
      <formula>NOT(ISERROR(SEARCH("VERDE",R295)))</formula>
    </cfRule>
    <cfRule type="containsText" dxfId="1539" priority="109" stopIfTrue="1" operator="containsText" text="AMARILLO">
      <formula>NOT(ISERROR(SEARCH("AMARILLO",R295)))</formula>
    </cfRule>
    <cfRule type="containsText" dxfId="1538" priority="110" operator="containsText" text="ROJO">
      <formula>NOT(ISERROR(SEARCH("ROJO",R295)))</formula>
    </cfRule>
    <cfRule type="containsText" dxfId="1537" priority="107" operator="containsText" text="VENCIDO">
      <formula>NOT(ISERROR(SEARCH("VENCIDO",R295)))</formula>
    </cfRule>
  </conditionalFormatting>
  <conditionalFormatting sqref="R302:R307 R309:R314">
    <cfRule type="containsText" dxfId="1536" priority="103" stopIfTrue="1" operator="containsText" text="AMARILLO">
      <formula>NOT(ISERROR(SEARCH("AMARILLO",R302)))</formula>
    </cfRule>
    <cfRule type="containsText" dxfId="1535" priority="102" operator="containsText" text="VERDE">
      <formula>NOT(ISERROR(SEARCH("VERDE",R302)))</formula>
    </cfRule>
    <cfRule type="containsText" dxfId="1534" priority="101" operator="containsText" text="VENCIDO">
      <formula>NOT(ISERROR(SEARCH("VENCIDO",R302)))</formula>
    </cfRule>
    <cfRule type="containsText" dxfId="1533" priority="104" operator="containsText" text="ROJO">
      <formula>NOT(ISERROR(SEARCH("ROJO",R302)))</formula>
    </cfRule>
  </conditionalFormatting>
  <conditionalFormatting sqref="R316:R321 R323:R328 R330:R335">
    <cfRule type="containsText" dxfId="1532" priority="98" operator="containsText" text="ROJO">
      <formula>NOT(ISERROR(SEARCH("ROJO",R316)))</formula>
    </cfRule>
    <cfRule type="containsText" dxfId="1531" priority="97" stopIfTrue="1" operator="containsText" text="AMARILLO">
      <formula>NOT(ISERROR(SEARCH("AMARILLO",R316)))</formula>
    </cfRule>
    <cfRule type="containsText" dxfId="1530" priority="96" operator="containsText" text="VERDE">
      <formula>NOT(ISERROR(SEARCH("VERDE",R316)))</formula>
    </cfRule>
    <cfRule type="containsText" dxfId="1529" priority="95" operator="containsText" text="VENCIDO">
      <formula>NOT(ISERROR(SEARCH("VENCIDO",R316)))</formula>
    </cfRule>
  </conditionalFormatting>
  <conditionalFormatting sqref="R337:R342 R344:R349">
    <cfRule type="containsText" dxfId="1528" priority="91" stopIfTrue="1" operator="containsText" text="AMARILLO">
      <formula>NOT(ISERROR(SEARCH("AMARILLO",R337)))</formula>
    </cfRule>
    <cfRule type="containsText" dxfId="1527" priority="90" operator="containsText" text="VERDE">
      <formula>NOT(ISERROR(SEARCH("VERDE",R337)))</formula>
    </cfRule>
    <cfRule type="containsText" dxfId="1526" priority="89" operator="containsText" text="VENCIDO">
      <formula>NOT(ISERROR(SEARCH("VENCIDO",R337)))</formula>
    </cfRule>
    <cfRule type="containsText" dxfId="1525" priority="92" operator="containsText" text="ROJO">
      <formula>NOT(ISERROR(SEARCH("ROJO",R337)))</formula>
    </cfRule>
  </conditionalFormatting>
  <conditionalFormatting sqref="R351:R356">
    <cfRule type="containsText" dxfId="1524" priority="86" operator="containsText" text="ROJO">
      <formula>NOT(ISERROR(SEARCH("ROJO",R351)))</formula>
    </cfRule>
    <cfRule type="containsText" dxfId="1523" priority="85" stopIfTrue="1" operator="containsText" text="AMARILLO">
      <formula>NOT(ISERROR(SEARCH("AMARILLO",R351)))</formula>
    </cfRule>
    <cfRule type="containsText" dxfId="1522" priority="84" operator="containsText" text="VERDE">
      <formula>NOT(ISERROR(SEARCH("VERDE",R351)))</formula>
    </cfRule>
    <cfRule type="containsText" dxfId="1521" priority="83" operator="containsText" text="VENCIDO">
      <formula>NOT(ISERROR(SEARCH("VENCIDO",R351)))</formula>
    </cfRule>
  </conditionalFormatting>
  <conditionalFormatting sqref="R358:R363">
    <cfRule type="containsText" dxfId="1520" priority="79" stopIfTrue="1" operator="containsText" text="AMARILLO">
      <formula>NOT(ISERROR(SEARCH("AMARILLO",R358)))</formula>
    </cfRule>
    <cfRule type="containsText" dxfId="1519" priority="78" operator="containsText" text="VERDE">
      <formula>NOT(ISERROR(SEARCH("VERDE",R358)))</formula>
    </cfRule>
    <cfRule type="containsText" dxfId="1518" priority="77" operator="containsText" text="VENCIDO">
      <formula>NOT(ISERROR(SEARCH("VENCIDO",R358)))</formula>
    </cfRule>
    <cfRule type="containsText" dxfId="1517" priority="80" operator="containsText" text="ROJO">
      <formula>NOT(ISERROR(SEARCH("ROJO",R358)))</formula>
    </cfRule>
  </conditionalFormatting>
  <conditionalFormatting sqref="R365:R371">
    <cfRule type="containsText" dxfId="1516" priority="76" operator="containsText" text="ROJO">
      <formula>NOT(ISERROR(SEARCH("ROJO",R365)))</formula>
    </cfRule>
    <cfRule type="containsText" dxfId="1515" priority="75" stopIfTrue="1" operator="containsText" text="AMARILLO">
      <formula>NOT(ISERROR(SEARCH("AMARILLO",R365)))</formula>
    </cfRule>
    <cfRule type="containsText" dxfId="1514" priority="73" operator="containsText" text="VENCIDO">
      <formula>NOT(ISERROR(SEARCH("VENCIDO",R365)))</formula>
    </cfRule>
    <cfRule type="containsText" dxfId="1513" priority="74" operator="containsText" text="VERDE">
      <formula>NOT(ISERROR(SEARCH("VERDE",R365)))</formula>
    </cfRule>
  </conditionalFormatting>
  <conditionalFormatting sqref="M377:M381">
    <cfRule type="cellIs" dxfId="151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267" zoomScale="77" zoomScaleNormal="77" workbookViewId="0">
      <selection activeCell="N276" sqref="N276:Q277"/>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+Mayo!M5</f>
        <v>20</v>
      </c>
      <c r="E5" s="130">
        <v>50</v>
      </c>
      <c r="F5" s="127"/>
      <c r="G5" s="127"/>
      <c r="H5" s="127"/>
      <c r="I5" s="127"/>
      <c r="J5" s="145">
        <f>+F5+G5</f>
        <v>0</v>
      </c>
      <c r="K5" s="148">
        <f>+AO5</f>
        <v>0</v>
      </c>
      <c r="L5" s="158">
        <f>+J5+K5</f>
        <v>0</v>
      </c>
      <c r="M5" s="161">
        <f>+(D5+E5)-(L5)+H5-I5</f>
        <v>70</v>
      </c>
      <c r="N5" s="2">
        <v>20</v>
      </c>
      <c r="O5" s="2" t="s">
        <v>240</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v>50</v>
      </c>
      <c r="O6" s="3" t="s">
        <v>240</v>
      </c>
      <c r="P6" s="3" t="s">
        <v>194</v>
      </c>
      <c r="Q6" s="4">
        <v>46386</v>
      </c>
      <c r="R6" s="5" t="str">
        <f ca="1">IF(Q6=0," ",IFERROR(IF(DATEDIF(TODAY(),Q6,"M")&lt;=5,"ROJO",IF(DATEDIF(TODAY(),Q6,"M")&gt;=12,"VERDE",IF(AND(DATEDIF(TODAY(),Q6,"M")&gt;=6,DATEDIF(TODAY(),Q6,"M")&lt;=11),"AMARILLO"))),S6))</f>
        <v>ROJO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70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+Mayo!M11</f>
        <v>5</v>
      </c>
      <c r="E11" s="130">
        <v>20</v>
      </c>
      <c r="F11" s="127"/>
      <c r="G11" s="127"/>
      <c r="H11" s="127"/>
      <c r="I11" s="127"/>
      <c r="J11" s="145">
        <f>+F11+G11</f>
        <v>0</v>
      </c>
      <c r="K11" s="148">
        <f>+AO11</f>
        <v>0</v>
      </c>
      <c r="L11" s="158">
        <f>+J11+K11</f>
        <v>0</v>
      </c>
      <c r="M11" s="161">
        <f>+(D11+E11)-(L11)+H11-I11</f>
        <v>25</v>
      </c>
      <c r="N11" s="2">
        <v>20</v>
      </c>
      <c r="O11" s="2" t="s">
        <v>264</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5</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25</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+Mayo!M17</f>
        <v>20</v>
      </c>
      <c r="E17" s="130"/>
      <c r="F17" s="127"/>
      <c r="G17" s="127"/>
      <c r="H17" s="127"/>
      <c r="I17" s="127"/>
      <c r="J17" s="145">
        <f>+F17+G17</f>
        <v>0</v>
      </c>
      <c r="K17" s="148">
        <f>+AO17</f>
        <v>0</v>
      </c>
      <c r="L17" s="158">
        <f>+J17+K17</f>
        <v>0</v>
      </c>
      <c r="M17" s="161">
        <f>+(D17+E17)-(L17)+H17-I17</f>
        <v>20</v>
      </c>
      <c r="N17" s="2">
        <v>20</v>
      </c>
      <c r="O17" s="3" t="s">
        <v>248</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+Mayo!M23</f>
        <v>15</v>
      </c>
      <c r="E23" s="130">
        <v>20</v>
      </c>
      <c r="F23" s="127">
        <v>22</v>
      </c>
      <c r="G23" s="127"/>
      <c r="H23" s="127"/>
      <c r="I23" s="127"/>
      <c r="J23" s="145">
        <f>+F23+G23</f>
        <v>22</v>
      </c>
      <c r="K23" s="148">
        <f>+AO23</f>
        <v>0</v>
      </c>
      <c r="L23" s="158">
        <f>+J23+K23</f>
        <v>22</v>
      </c>
      <c r="M23" s="161">
        <f>+(D23+E23)-(L23)+H23-I23</f>
        <v>13</v>
      </c>
      <c r="N23" s="2">
        <v>13</v>
      </c>
      <c r="O23" s="3" t="s">
        <v>265</v>
      </c>
      <c r="P23" s="3" t="s">
        <v>266</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13</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+Mayo!M29</f>
        <v>5</v>
      </c>
      <c r="E29" s="130">
        <v>15</v>
      </c>
      <c r="F29" s="127">
        <v>16</v>
      </c>
      <c r="G29" s="127"/>
      <c r="H29" s="127"/>
      <c r="I29" s="127"/>
      <c r="J29" s="145">
        <f>+F29+G29</f>
        <v>16</v>
      </c>
      <c r="K29" s="148">
        <f>+AO29</f>
        <v>0</v>
      </c>
      <c r="L29" s="158">
        <f>+J29+K29</f>
        <v>16</v>
      </c>
      <c r="M29" s="161">
        <f>+(D29+E29)-(L29)+H29-I29</f>
        <v>4</v>
      </c>
      <c r="N29" s="2">
        <v>4</v>
      </c>
      <c r="O29" s="3" t="s">
        <v>267</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4</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+Mayo!M35</f>
        <v>0</v>
      </c>
      <c r="E35" s="130">
        <v>6</v>
      </c>
      <c r="F35" s="127"/>
      <c r="G35" s="127"/>
      <c r="H35" s="127"/>
      <c r="I35" s="127"/>
      <c r="J35" s="145">
        <f>+F35+G35</f>
        <v>0</v>
      </c>
      <c r="K35" s="148">
        <f>+AO35</f>
        <v>0</v>
      </c>
      <c r="L35" s="158">
        <f>+J35+K35</f>
        <v>0</v>
      </c>
      <c r="M35" s="161">
        <f>+(D35+E35)-(L35)+H35-I35</f>
        <v>6</v>
      </c>
      <c r="N35" s="2">
        <v>6</v>
      </c>
      <c r="O35" s="3" t="s">
        <v>318</v>
      </c>
      <c r="P35" s="3" t="s">
        <v>319</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6</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+Mayo!M41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+Mayo!M47</f>
        <v>19</v>
      </c>
      <c r="E47" s="130">
        <v>10</v>
      </c>
      <c r="F47" s="127">
        <v>6</v>
      </c>
      <c r="G47" s="127"/>
      <c r="H47" s="127"/>
      <c r="I47" s="127"/>
      <c r="J47" s="145">
        <f>+F47+G47</f>
        <v>6</v>
      </c>
      <c r="K47" s="148">
        <f>+AO47</f>
        <v>0</v>
      </c>
      <c r="L47" s="158">
        <f>+J47+K47</f>
        <v>6</v>
      </c>
      <c r="M47" s="161">
        <f>+(D47+E47)-(L47)+H47-I47</f>
        <v>23</v>
      </c>
      <c r="N47" s="2">
        <v>13</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v>10</v>
      </c>
      <c r="O48" s="3" t="s">
        <v>268</v>
      </c>
      <c r="P48" s="3" t="s">
        <v>205</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23</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+Mayo!M53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+Mayo!M59</f>
        <v>17</v>
      </c>
      <c r="E59" s="130">
        <v>10</v>
      </c>
      <c r="F59" s="127">
        <v>13</v>
      </c>
      <c r="G59" s="127"/>
      <c r="H59" s="127"/>
      <c r="I59" s="127"/>
      <c r="J59" s="145">
        <f>+F59+G59</f>
        <v>13</v>
      </c>
      <c r="K59" s="148">
        <f>+AO59</f>
        <v>0</v>
      </c>
      <c r="L59" s="158">
        <f>+J59+K59</f>
        <v>13</v>
      </c>
      <c r="M59" s="161">
        <f>+(D59+E59)-(L59)+H59-I59</f>
        <v>14</v>
      </c>
      <c r="N59" s="2">
        <v>4</v>
      </c>
      <c r="O59" s="3" t="s">
        <v>252</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v>10</v>
      </c>
      <c r="O60" s="3" t="s">
        <v>269</v>
      </c>
      <c r="P60" s="3" t="s">
        <v>207</v>
      </c>
      <c r="Q60" s="4">
        <v>46782</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14</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+Mayo!M65</f>
        <v>23</v>
      </c>
      <c r="E65" s="130">
        <v>10</v>
      </c>
      <c r="F65" s="127">
        <v>16</v>
      </c>
      <c r="G65" s="127"/>
      <c r="H65" s="127"/>
      <c r="I65" s="127"/>
      <c r="J65" s="145">
        <f>+F65+G65</f>
        <v>16</v>
      </c>
      <c r="K65" s="148">
        <f>+AO65</f>
        <v>0</v>
      </c>
      <c r="L65" s="158">
        <f>+J65+K65</f>
        <v>16</v>
      </c>
      <c r="M65" s="161">
        <f>+(D65+E65)-(L65)+H65-I65</f>
        <v>17</v>
      </c>
      <c r="N65" s="2">
        <v>7</v>
      </c>
      <c r="O65" s="3" t="s">
        <v>211</v>
      </c>
      <c r="P65" s="3" t="s">
        <v>253</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10</v>
      </c>
      <c r="O66" s="3" t="s">
        <v>211</v>
      </c>
      <c r="P66" s="3" t="s">
        <v>253</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17</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+Mayo!M71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+Mayo!M77</f>
        <v>30</v>
      </c>
      <c r="E77" s="130"/>
      <c r="F77" s="127">
        <v>4</v>
      </c>
      <c r="G77" s="127"/>
      <c r="H77" s="127"/>
      <c r="I77" s="127"/>
      <c r="J77" s="145">
        <f>+F77+G77</f>
        <v>4</v>
      </c>
      <c r="K77" s="148">
        <f>+AO77</f>
        <v>0</v>
      </c>
      <c r="L77" s="158">
        <f>+J77+K77</f>
        <v>4</v>
      </c>
      <c r="M77" s="161">
        <f>+(D77+E77)-(L77)+H77-I77</f>
        <v>26</v>
      </c>
      <c r="N77" s="2">
        <v>9</v>
      </c>
      <c r="O77" s="3" t="s">
        <v>194</v>
      </c>
      <c r="P77" s="3" t="s">
        <v>213</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v>17</v>
      </c>
      <c r="O78" s="3" t="s">
        <v>194</v>
      </c>
      <c r="P78" s="3" t="s">
        <v>254</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26</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+Mayo!M83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+Mayo!M89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+Mayo!M95</f>
        <v>23</v>
      </c>
      <c r="E95" s="130">
        <v>20</v>
      </c>
      <c r="F95" s="127">
        <v>33</v>
      </c>
      <c r="G95" s="127"/>
      <c r="H95" s="127"/>
      <c r="I95" s="127"/>
      <c r="J95" s="145">
        <f>+F95+G95</f>
        <v>33</v>
      </c>
      <c r="K95" s="148">
        <f>+AO95</f>
        <v>0</v>
      </c>
      <c r="L95" s="158">
        <f>+J95+K95</f>
        <v>33</v>
      </c>
      <c r="M95" s="161">
        <f>+(D95+E95)-(L95)+H95-I95</f>
        <v>10</v>
      </c>
      <c r="N95" s="2">
        <v>10</v>
      </c>
      <c r="O95" s="3" t="s">
        <v>270</v>
      </c>
      <c r="P95" s="3" t="s">
        <v>194</v>
      </c>
      <c r="Q95" s="4">
        <v>46964</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10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+Mayo!M101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+Mayo!M107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+Mayo!M113</f>
        <v>180</v>
      </c>
      <c r="E113" s="130"/>
      <c r="F113" s="127">
        <v>63</v>
      </c>
      <c r="G113" s="127">
        <v>1</v>
      </c>
      <c r="H113" s="127"/>
      <c r="I113" s="127"/>
      <c r="J113" s="145">
        <f>+F113+G113</f>
        <v>64</v>
      </c>
      <c r="K113" s="148">
        <f>+AO113</f>
        <v>36</v>
      </c>
      <c r="L113" s="158">
        <f>+J113+K113</f>
        <v>100</v>
      </c>
      <c r="M113" s="161">
        <f>+(D113+E113)-(L113)+H113-I113</f>
        <v>80</v>
      </c>
      <c r="N113" s="2">
        <v>80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20</v>
      </c>
      <c r="AC113" s="172">
        <v>16</v>
      </c>
      <c r="AD113" s="173">
        <f>+AB113+AC113</f>
        <v>36</v>
      </c>
      <c r="AE113" s="172"/>
      <c r="AF113" s="172"/>
      <c r="AG113" s="172"/>
      <c r="AH113" s="172"/>
      <c r="AI113" s="172"/>
      <c r="AJ113" s="172"/>
      <c r="AK113" s="172"/>
      <c r="AL113" s="172"/>
      <c r="AM113" s="172"/>
      <c r="AN113" s="172"/>
      <c r="AO113" s="124">
        <f>SUM(AD113:AN117)</f>
        <v>36</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80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+Mayo!M119</f>
        <v>17</v>
      </c>
      <c r="E119" s="130"/>
      <c r="F119" s="127">
        <v>3</v>
      </c>
      <c r="G119" s="127"/>
      <c r="H119" s="127"/>
      <c r="I119" s="127"/>
      <c r="J119" s="145">
        <f>+F119+G119</f>
        <v>3</v>
      </c>
      <c r="K119" s="148">
        <f>+AO119</f>
        <v>0</v>
      </c>
      <c r="L119" s="158">
        <f>+J119+K119</f>
        <v>3</v>
      </c>
      <c r="M119" s="161">
        <f>+(D119+E119)-(L119)+H119-I119</f>
        <v>14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14</v>
      </c>
      <c r="O120" s="3" t="s">
        <v>255</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14</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+Mayo!M125</f>
        <v>20</v>
      </c>
      <c r="E125" s="130">
        <v>10</v>
      </c>
      <c r="F125" s="127">
        <v>10</v>
      </c>
      <c r="G125" s="127"/>
      <c r="H125" s="127"/>
      <c r="I125" s="127"/>
      <c r="J125" s="145">
        <f>+F125+G125</f>
        <v>10</v>
      </c>
      <c r="K125" s="148">
        <f>+AO125</f>
        <v>0</v>
      </c>
      <c r="L125" s="158">
        <f>+J125+K125</f>
        <v>10</v>
      </c>
      <c r="M125" s="161">
        <f>+(D125+E125)-(L125)+H125-I125</f>
        <v>20</v>
      </c>
      <c r="N125" s="2">
        <v>20</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+Mayo!M131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+Mayo!M137</f>
        <v>30</v>
      </c>
      <c r="E137" s="130"/>
      <c r="F137" s="127">
        <v>12</v>
      </c>
      <c r="G137" s="127"/>
      <c r="H137" s="127"/>
      <c r="I137" s="127"/>
      <c r="J137" s="145">
        <f>+F137+G137</f>
        <v>12</v>
      </c>
      <c r="K137" s="148">
        <f>+AO137</f>
        <v>0</v>
      </c>
      <c r="L137" s="158">
        <f>+J137+K137</f>
        <v>12</v>
      </c>
      <c r="M137" s="161">
        <f>+(D137+E137)-(L137)+H137-I137</f>
        <v>18</v>
      </c>
      <c r="N137" s="2">
        <v>18</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18</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+Mayo!M143</f>
        <v>12</v>
      </c>
      <c r="E143" s="130"/>
      <c r="F143" s="127">
        <v>3</v>
      </c>
      <c r="G143" s="127"/>
      <c r="H143" s="127"/>
      <c r="I143" s="127"/>
      <c r="J143" s="145">
        <f>+F143+G143</f>
        <v>3</v>
      </c>
      <c r="K143" s="148">
        <f>+AO143</f>
        <v>0</v>
      </c>
      <c r="L143" s="158">
        <f>+J143+K143</f>
        <v>3</v>
      </c>
      <c r="M143" s="161">
        <f>+(D143+E143)-(L143)+H143-I143</f>
        <v>9</v>
      </c>
      <c r="N143" s="2">
        <v>9</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9</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+Mayo!M149</f>
        <v>41</v>
      </c>
      <c r="E149" s="182">
        <v>60</v>
      </c>
      <c r="F149" s="127">
        <v>15</v>
      </c>
      <c r="G149" s="127"/>
      <c r="H149" s="127"/>
      <c r="I149" s="127"/>
      <c r="J149" s="145">
        <f>+F149+G149</f>
        <v>15</v>
      </c>
      <c r="K149" s="148">
        <f>+AO149</f>
        <v>0</v>
      </c>
      <c r="L149" s="158">
        <f>+J149+K149</f>
        <v>15</v>
      </c>
      <c r="M149" s="161">
        <f>+(D149+E149)-(L149)+H149-I149</f>
        <v>86</v>
      </c>
      <c r="N149" s="90">
        <v>86</v>
      </c>
      <c r="O149" s="88" t="s">
        <v>256</v>
      </c>
      <c r="P149" s="3" t="s">
        <v>257</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86</v>
      </c>
      <c r="E154" s="184"/>
      <c r="F154" s="129"/>
      <c r="G154" s="129"/>
      <c r="H154" s="129"/>
      <c r="I154" s="129"/>
      <c r="J154" s="147"/>
      <c r="K154" s="150"/>
      <c r="L154" s="160"/>
      <c r="M154" s="15" t="b">
        <f>M149=N154</f>
        <v>1</v>
      </c>
      <c r="N154" s="75">
        <f>SUM(N149:N153)</f>
        <v>86</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+Mayo!M155</f>
        <v>232</v>
      </c>
      <c r="E155" s="182">
        <v>160</v>
      </c>
      <c r="F155" s="127">
        <v>165</v>
      </c>
      <c r="G155" s="127">
        <v>1</v>
      </c>
      <c r="H155" s="127"/>
      <c r="I155" s="127"/>
      <c r="J155" s="145">
        <f>+F155+G155</f>
        <v>166</v>
      </c>
      <c r="K155" s="148">
        <f>+AO155</f>
        <v>0</v>
      </c>
      <c r="L155" s="158">
        <f>+J155+K155</f>
        <v>166</v>
      </c>
      <c r="M155" s="161">
        <f>+(D155+E155)-(L155)+H155-I155</f>
        <v>226</v>
      </c>
      <c r="N155" s="2">
        <v>152</v>
      </c>
      <c r="O155" s="3" t="s">
        <v>258</v>
      </c>
      <c r="P155" s="3" t="s">
        <v>259</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74</v>
      </c>
      <c r="O156" s="3" t="s">
        <v>256</v>
      </c>
      <c r="P156" s="3" t="s">
        <v>261</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226</v>
      </c>
      <c r="E160" s="184"/>
      <c r="F160" s="129"/>
      <c r="G160" s="129"/>
      <c r="H160" s="129"/>
      <c r="I160" s="129"/>
      <c r="J160" s="147"/>
      <c r="K160" s="150"/>
      <c r="L160" s="160"/>
      <c r="M160" s="15" t="b">
        <f>M155=N160</f>
        <v>1</v>
      </c>
      <c r="N160" s="75">
        <f>SUM(N155:N159)</f>
        <v>226</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+Mayo!M161</f>
        <v>29</v>
      </c>
      <c r="E161" s="130"/>
      <c r="F161" s="127">
        <v>7</v>
      </c>
      <c r="G161" s="127"/>
      <c r="H161" s="127"/>
      <c r="I161" s="127"/>
      <c r="J161" s="145">
        <f>+F161+G161</f>
        <v>7</v>
      </c>
      <c r="K161" s="148">
        <f>+AO161</f>
        <v>0</v>
      </c>
      <c r="L161" s="158">
        <f>+J161+K161</f>
        <v>7</v>
      </c>
      <c r="M161" s="161">
        <f>+(D161+E161)-(L161)+H161-I161</f>
        <v>22</v>
      </c>
      <c r="N161" s="2">
        <v>22</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22</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+Mayo!M167</f>
        <v>87</v>
      </c>
      <c r="E167" s="130"/>
      <c r="F167" s="127">
        <v>13</v>
      </c>
      <c r="G167" s="127"/>
      <c r="H167" s="127"/>
      <c r="I167" s="127"/>
      <c r="J167" s="145">
        <f>+F167+G167</f>
        <v>13</v>
      </c>
      <c r="K167" s="148">
        <f>+AO167</f>
        <v>0</v>
      </c>
      <c r="L167" s="158">
        <f>+J167+K167</f>
        <v>13</v>
      </c>
      <c r="M167" s="161">
        <f>+(D167+E167)-(L167)+H167-I167</f>
        <v>74</v>
      </c>
      <c r="N167" s="2">
        <v>34</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260</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74</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+Mayo!M173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+Mayo!M179</f>
        <v>9</v>
      </c>
      <c r="E179" s="130">
        <v>5</v>
      </c>
      <c r="F179" s="127">
        <v>3</v>
      </c>
      <c r="G179" s="127"/>
      <c r="H179" s="127"/>
      <c r="I179" s="127"/>
      <c r="J179" s="145">
        <f>+F179+G179</f>
        <v>3</v>
      </c>
      <c r="K179" s="148">
        <f>+AO179</f>
        <v>0</v>
      </c>
      <c r="L179" s="158">
        <f>+J179+K179</f>
        <v>3</v>
      </c>
      <c r="M179" s="161">
        <f>+(D179+E179)-(L179)+H179-I179</f>
        <v>11</v>
      </c>
      <c r="N179" s="2">
        <v>11</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11</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+Mayo!M185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+Mayo!M191</f>
        <v>0</v>
      </c>
      <c r="E191" s="130">
        <v>10</v>
      </c>
      <c r="F191" s="127"/>
      <c r="G191" s="127"/>
      <c r="H191" s="127"/>
      <c r="I191" s="127"/>
      <c r="J191" s="145">
        <f>+F191+G191</f>
        <v>0</v>
      </c>
      <c r="K191" s="148">
        <f>+AO191</f>
        <v>0</v>
      </c>
      <c r="L191" s="158">
        <f>+J191+K191</f>
        <v>0</v>
      </c>
      <c r="M191" s="161">
        <f>+(D191+E191)-(L191)+H191-I191</f>
        <v>10</v>
      </c>
      <c r="N191" s="2">
        <v>10</v>
      </c>
      <c r="O191" s="3" t="s">
        <v>271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10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+Mayo!M197</f>
        <v>4</v>
      </c>
      <c r="E197" s="130"/>
      <c r="F197" s="127"/>
      <c r="G197" s="127"/>
      <c r="H197" s="127"/>
      <c r="I197" s="127"/>
      <c r="J197" s="145">
        <f>+F197+G197</f>
        <v>0</v>
      </c>
      <c r="K197" s="148">
        <f>+AO197</f>
        <v>1</v>
      </c>
      <c r="L197" s="158">
        <f>+J197+K197</f>
        <v>1</v>
      </c>
      <c r="M197" s="161">
        <f>+(D197+E197)-(L197)+H197-I197</f>
        <v>3</v>
      </c>
      <c r="N197" s="2">
        <v>3</v>
      </c>
      <c r="O197" s="3" t="s">
        <v>272</v>
      </c>
      <c r="P197" s="3" t="s">
        <v>276</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v>1</v>
      </c>
      <c r="AJ197" s="172"/>
      <c r="AK197" s="172"/>
      <c r="AL197" s="172"/>
      <c r="AM197" s="172"/>
      <c r="AN197" s="172"/>
      <c r="AO197" s="124">
        <f>SUM(AD197:AN201)</f>
        <v>1</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+Mayo!M203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+Mayo!M209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+Mayo!M215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+Mayo!M222</f>
        <v>20</v>
      </c>
      <c r="E222" s="130">
        <v>50</v>
      </c>
      <c r="F222" s="127"/>
      <c r="G222" s="127"/>
      <c r="H222" s="127"/>
      <c r="I222" s="127"/>
      <c r="J222" s="145">
        <f>+F222+G222</f>
        <v>0</v>
      </c>
      <c r="K222" s="148">
        <f>+AO222</f>
        <v>0</v>
      </c>
      <c r="L222" s="158">
        <f>+J222+K222</f>
        <v>0</v>
      </c>
      <c r="M222" s="161">
        <f>+(D222+E222)-(L222)+H222-I222</f>
        <v>70</v>
      </c>
      <c r="N222" s="2">
        <v>20</v>
      </c>
      <c r="O222" s="3" t="s">
        <v>235</v>
      </c>
      <c r="P222" s="3" t="s">
        <v>194</v>
      </c>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v>50</v>
      </c>
      <c r="O223" s="3" t="s">
        <v>235</v>
      </c>
      <c r="P223" s="3" t="s">
        <v>194</v>
      </c>
      <c r="Q223" s="4">
        <v>46751</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70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+Mayo!M228</f>
        <v>30</v>
      </c>
      <c r="E228" s="130"/>
      <c r="F228" s="127">
        <v>4</v>
      </c>
      <c r="G228" s="127"/>
      <c r="H228" s="127"/>
      <c r="I228" s="127"/>
      <c r="J228" s="145">
        <f>+F228+G228</f>
        <v>4</v>
      </c>
      <c r="K228" s="148">
        <f>+AO228</f>
        <v>0</v>
      </c>
      <c r="L228" s="158">
        <f>+J228+K228</f>
        <v>4</v>
      </c>
      <c r="M228" s="161">
        <f>+(D228+E228)-(L228)+H228-I228</f>
        <v>26</v>
      </c>
      <c r="N228" s="2">
        <v>26</v>
      </c>
      <c r="O228" s="3" t="s">
        <v>236</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26</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+Mayo!M234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+Mayo!M240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+Mayo!M246</f>
        <v>23</v>
      </c>
      <c r="E246" s="130">
        <v>20</v>
      </c>
      <c r="F246" s="127">
        <v>33</v>
      </c>
      <c r="G246" s="127"/>
      <c r="H246" s="127"/>
      <c r="I246" s="127"/>
      <c r="J246" s="145">
        <f>+F246+G246</f>
        <v>33</v>
      </c>
      <c r="K246" s="148">
        <f>+AO246</f>
        <v>0</v>
      </c>
      <c r="L246" s="158">
        <f>+J246+K246</f>
        <v>33</v>
      </c>
      <c r="M246" s="161">
        <f>+(D246+E246)-(L246)+H246-I246</f>
        <v>10</v>
      </c>
      <c r="N246" s="2">
        <v>10</v>
      </c>
      <c r="O246" s="3" t="s">
        <v>246</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10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+Mayo!M252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+Mayo!M258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+Mayo!M264</f>
        <v>180</v>
      </c>
      <c r="E264" s="130"/>
      <c r="F264" s="127">
        <v>63</v>
      </c>
      <c r="G264" s="127">
        <v>1</v>
      </c>
      <c r="H264" s="127"/>
      <c r="I264" s="127"/>
      <c r="J264" s="145">
        <f>+F264+G264</f>
        <v>64</v>
      </c>
      <c r="K264" s="148">
        <f>+AO264</f>
        <v>36</v>
      </c>
      <c r="L264" s="158">
        <f>+J264+K264</f>
        <v>100</v>
      </c>
      <c r="M264" s="161">
        <f>+(D264+E264)-(L264)+H264-I264</f>
        <v>80</v>
      </c>
      <c r="N264" s="2">
        <v>80</v>
      </c>
      <c r="O264" s="3" t="s">
        <v>237</v>
      </c>
      <c r="P264" s="3" t="s">
        <v>215</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20</v>
      </c>
      <c r="AC264" s="172">
        <v>16</v>
      </c>
      <c r="AD264" s="173">
        <f>+AB264+AC264</f>
        <v>36</v>
      </c>
      <c r="AE264" s="172"/>
      <c r="AF264" s="172"/>
      <c r="AG264" s="172"/>
      <c r="AH264" s="172"/>
      <c r="AI264" s="172"/>
      <c r="AJ264" s="172"/>
      <c r="AK264" s="172"/>
      <c r="AL264" s="172"/>
      <c r="AM264" s="172"/>
      <c r="AN264" s="172"/>
      <c r="AO264" s="124">
        <f>SUM(AD264:AN268)</f>
        <v>36</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80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+Mayo!M270</f>
        <v>20</v>
      </c>
      <c r="E270" s="130">
        <v>10</v>
      </c>
      <c r="F270" s="127">
        <v>10</v>
      </c>
      <c r="G270" s="127"/>
      <c r="H270" s="127"/>
      <c r="I270" s="127"/>
      <c r="J270" s="145">
        <f>+F270+G270</f>
        <v>10</v>
      </c>
      <c r="K270" s="148">
        <f>+AO270</f>
        <v>0</v>
      </c>
      <c r="L270" s="158">
        <f>+J270+K270</f>
        <v>10</v>
      </c>
      <c r="M270" s="161">
        <f>+(D270+E270)-(L270)+H270-I270</f>
        <v>20</v>
      </c>
      <c r="N270" s="2">
        <v>20</v>
      </c>
      <c r="O270" s="3" t="s">
        <v>238</v>
      </c>
      <c r="P270" s="3" t="s">
        <v>277</v>
      </c>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+Mayo!M276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+Mayo!M282</f>
        <v>9</v>
      </c>
      <c r="E282" s="130">
        <v>5</v>
      </c>
      <c r="F282" s="127">
        <v>3</v>
      </c>
      <c r="G282" s="127"/>
      <c r="H282" s="127"/>
      <c r="I282" s="127"/>
      <c r="J282" s="145">
        <f>+F282+G282</f>
        <v>3</v>
      </c>
      <c r="K282" s="148">
        <f>+AO282</f>
        <v>0</v>
      </c>
      <c r="L282" s="158">
        <f>+J282+K282</f>
        <v>3</v>
      </c>
      <c r="M282" s="161">
        <f>+(D282+E282)-(L282)+H282-I282</f>
        <v>11</v>
      </c>
      <c r="N282" s="2">
        <v>11</v>
      </c>
      <c r="O282" s="2" t="s">
        <v>239</v>
      </c>
      <c r="P282" s="3" t="s">
        <v>194</v>
      </c>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11</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+Mayo!M288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+Mayo!M295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+Mayo!M302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+Mayo!M309</f>
        <v>125</v>
      </c>
      <c r="E309" s="130">
        <v>200</v>
      </c>
      <c r="F309" s="127">
        <v>188</v>
      </c>
      <c r="G309" s="127"/>
      <c r="H309" s="127"/>
      <c r="I309" s="127"/>
      <c r="J309" s="145">
        <f>+F309+G309</f>
        <v>188</v>
      </c>
      <c r="K309" s="148">
        <f>+AO309</f>
        <v>0</v>
      </c>
      <c r="L309" s="158">
        <f>+J309+K309</f>
        <v>188</v>
      </c>
      <c r="M309" s="161">
        <f>+(D309+E309)-L309+H309-I309</f>
        <v>137</v>
      </c>
      <c r="N309" s="2">
        <v>137</v>
      </c>
      <c r="O309" s="3" t="s">
        <v>262</v>
      </c>
      <c r="P309" s="3" t="s">
        <v>278</v>
      </c>
      <c r="Q309" s="4">
        <v>47329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137</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+Mayo!M316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+Mayo!M323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+Mayo!M330</f>
        <v>348</v>
      </c>
      <c r="E330" s="130">
        <v>100</v>
      </c>
      <c r="F330" s="127">
        <v>107</v>
      </c>
      <c r="G330" s="127"/>
      <c r="H330" s="127"/>
      <c r="I330" s="127"/>
      <c r="J330" s="145">
        <f>+F330+G330</f>
        <v>107</v>
      </c>
      <c r="K330" s="148">
        <f>+AO330</f>
        <v>0</v>
      </c>
      <c r="L330" s="158">
        <f>+J330+K330</f>
        <v>107</v>
      </c>
      <c r="M330" s="161">
        <f>+(D330+E330)-L330+H330-I330</f>
        <v>341</v>
      </c>
      <c r="N330" s="2">
        <v>341</v>
      </c>
      <c r="O330" s="3" t="s">
        <v>263</v>
      </c>
      <c r="P330" s="3" t="s">
        <v>279</v>
      </c>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341</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+Mayo!M337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+Mayo!M344</f>
        <v>268</v>
      </c>
      <c r="E344" s="130">
        <v>100</v>
      </c>
      <c r="F344" s="127">
        <v>110</v>
      </c>
      <c r="G344" s="127"/>
      <c r="H344" s="127"/>
      <c r="I344" s="127"/>
      <c r="J344" s="145">
        <f>+F344+G344</f>
        <v>110</v>
      </c>
      <c r="K344" s="148">
        <f>+AO344</f>
        <v>0</v>
      </c>
      <c r="L344" s="158">
        <f>+J344+K344</f>
        <v>110</v>
      </c>
      <c r="M344" s="161">
        <f>+(D344+E344)-L344+H344-I344</f>
        <v>258</v>
      </c>
      <c r="N344" s="2">
        <v>258</v>
      </c>
      <c r="O344" s="3" t="s">
        <v>280</v>
      </c>
      <c r="P344" s="3" t="s">
        <v>281</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258</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+Mayo!M351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+Mayo!M358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+Mayo!M365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+Mayo!M366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+Mayo!M367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+Mayo!M368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+Mayo!M369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+Mayo!M370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+Mayo!M377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+Mayo!M378</f>
        <v>0</v>
      </c>
      <c r="E378" s="72">
        <v>10</v>
      </c>
      <c r="F378" s="40"/>
      <c r="G378" s="40"/>
      <c r="H378" s="25"/>
      <c r="I378" s="25"/>
      <c r="J378" s="74">
        <f>SUM(F378,G378)</f>
        <v>0</v>
      </c>
      <c r="K378" s="36">
        <f>+AQ378</f>
        <v>0</v>
      </c>
      <c r="L378" s="77">
        <f>+J378+K378</f>
        <v>0</v>
      </c>
      <c r="M378" s="37">
        <f>+(D378+E378)-(L378)+H378-I378</f>
        <v>10</v>
      </c>
      <c r="N378" s="41">
        <f>+AS378</f>
        <v>0</v>
      </c>
      <c r="O378" s="7" t="s">
        <v>273</v>
      </c>
      <c r="P378" s="7" t="s">
        <v>275</v>
      </c>
      <c r="Q378" s="7" t="s">
        <v>284</v>
      </c>
      <c r="R378" s="7" t="s">
        <v>285</v>
      </c>
      <c r="S378" s="8"/>
      <c r="T378" s="8"/>
      <c r="U378" s="42"/>
      <c r="V378" s="42"/>
      <c r="W378" s="91">
        <v>46238</v>
      </c>
      <c r="X378" s="42"/>
      <c r="Y378" s="41">
        <f>+AS378</f>
        <v>0</v>
      </c>
      <c r="Z378" s="9" t="s">
        <v>286</v>
      </c>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+Mayo!M379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89.25">
      <c r="A380" s="76">
        <v>4</v>
      </c>
      <c r="B380" s="104" t="s">
        <v>191</v>
      </c>
      <c r="C380" s="105"/>
      <c r="D380" s="87">
        <f>+Mayo!M380</f>
        <v>0</v>
      </c>
      <c r="E380" s="72">
        <v>12</v>
      </c>
      <c r="F380" s="40">
        <v>1</v>
      </c>
      <c r="G380" s="40"/>
      <c r="H380" s="25"/>
      <c r="I380" s="25"/>
      <c r="J380" s="74">
        <f t="shared" ref="J380:J381" si="12">SUM(F380,G380)</f>
        <v>1</v>
      </c>
      <c r="K380" s="36">
        <f t="shared" ref="K380:K381" si="13">+AQ380</f>
        <v>5</v>
      </c>
      <c r="L380" s="77">
        <f t="shared" ref="L380:L381" si="14">+J380+K380</f>
        <v>6</v>
      </c>
      <c r="M380" s="37">
        <f t="shared" ref="M380:M381" si="15">+(D380+E380)-(L380)+H380-I380</f>
        <v>6</v>
      </c>
      <c r="N380" s="41">
        <f t="shared" ref="N380:N381" si="16">+AS380</f>
        <v>0</v>
      </c>
      <c r="O380" s="7" t="s">
        <v>243</v>
      </c>
      <c r="P380" s="7" t="s">
        <v>274</v>
      </c>
      <c r="Q380" s="7" t="s">
        <v>282</v>
      </c>
      <c r="R380" s="7" t="s">
        <v>283</v>
      </c>
      <c r="S380" s="8"/>
      <c r="T380" s="8"/>
      <c r="U380" s="42"/>
      <c r="V380" s="42"/>
      <c r="W380" s="91">
        <v>46242</v>
      </c>
      <c r="X380" s="42"/>
      <c r="Y380" s="41">
        <f t="shared" ref="Y380:Y381" si="17">+AS380</f>
        <v>0</v>
      </c>
      <c r="Z380" s="9" t="s">
        <v>286</v>
      </c>
      <c r="AA380" s="1"/>
      <c r="AB380" s="43">
        <v>5</v>
      </c>
      <c r="AC380" s="43"/>
      <c r="AD380" s="43"/>
      <c r="AE380" s="43"/>
      <c r="AF380" s="43"/>
      <c r="AG380" s="43"/>
      <c r="AH380" s="43"/>
      <c r="AI380" s="43"/>
      <c r="AJ380" s="43"/>
      <c r="AK380" s="43"/>
      <c r="AL380" s="43"/>
      <c r="AM380" s="43"/>
      <c r="AN380" s="43"/>
      <c r="AO380" s="43"/>
      <c r="AP380" s="43"/>
      <c r="AQ380" s="79">
        <f t="shared" ref="AQ380:AQ381" si="18">SUM(AB380:AP380)</f>
        <v>5</v>
      </c>
    </row>
    <row r="381" spans="1:43" ht="16.5">
      <c r="A381" s="76">
        <f>A380+1</f>
        <v>5</v>
      </c>
      <c r="B381" s="104" t="s">
        <v>192</v>
      </c>
      <c r="C381" s="105"/>
      <c r="D381" s="87">
        <f>+Mayo!M381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R5:R9">
    <cfRule type="containsText" dxfId="1420" priority="230" operator="containsText" text="ROJO">
      <formula>NOT(ISERROR(SEARCH("ROJO",R5)))</formula>
    </cfRule>
    <cfRule type="containsText" dxfId="1419" priority="227" operator="containsText" text="VENCIDO">
      <formula>NOT(ISERROR(SEARCH("VENCIDO",R5)))</formula>
    </cfRule>
    <cfRule type="containsText" dxfId="1418" priority="228" operator="containsText" text="VERDE">
      <formula>NOT(ISERROR(SEARCH("VERDE",R5)))</formula>
    </cfRule>
    <cfRule type="containsText" dxfId="1417" priority="229" stopIfTrue="1" operator="containsText" text="AMARILLO">
      <formula>NOT(ISERROR(SEARCH("AMARILLO",R5)))</formula>
    </cfRule>
  </conditionalFormatting>
  <conditionalFormatting sqref="R11:R15">
    <cfRule type="containsText" dxfId="1416" priority="224" operator="containsText" text="ROJO">
      <formula>NOT(ISERROR(SEARCH("ROJO",R11)))</formula>
    </cfRule>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onditionalFormatting>
  <conditionalFormatting sqref="R17:R21">
    <cfRule type="containsText" dxfId="1412" priority="218" operator="containsText" text="VERDE">
      <formula>NOT(ISERROR(SEARCH("VERDE",R17)))</formula>
    </cfRule>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onditionalFormatting>
  <conditionalFormatting sqref="R23:R27">
    <cfRule type="containsText" dxfId="1408" priority="211" operator="containsText" text="VENCIDO">
      <formula>NOT(ISERROR(SEARCH("VENCIDO",R23)))</formula>
    </cfRule>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2" operator="containsText" text="VERDE">
      <formula>NOT(ISERROR(SEARCH("VERDE",R23)))</formula>
    </cfRule>
  </conditionalFormatting>
  <conditionalFormatting sqref="R29:R33">
    <cfRule type="containsText" dxfId="1404" priority="210" operator="containsText" text="ROJO">
      <formula>NOT(ISERROR(SEARCH("ROJO",R29)))</formula>
    </cfRule>
    <cfRule type="containsText" dxfId="1403" priority="207" operator="containsText" text="VENCIDO">
      <formula>NOT(ISERROR(SEARCH("VENCIDO",R29)))</formula>
    </cfRule>
    <cfRule type="containsText" dxfId="1402" priority="208" operator="containsText" text="VERDE">
      <formula>NOT(ISERROR(SEARCH("VERDE",R29)))</formula>
    </cfRule>
    <cfRule type="containsText" dxfId="1401" priority="209" stopIfTrue="1" operator="containsText" text="AMARILLO">
      <formula>NOT(ISERROR(SEARCH("AMARILLO",R29)))</formula>
    </cfRule>
  </conditionalFormatting>
  <conditionalFormatting sqref="R35:R39">
    <cfRule type="containsText" dxfId="1400" priority="204" operator="containsText" text="ROJO">
      <formula>NOT(ISERROR(SEARCH("ROJO",R35)))</formula>
    </cfRule>
    <cfRule type="containsText" dxfId="1399" priority="201" operator="containsText" text="VENCIDO">
      <formula>NOT(ISERROR(SEARCH("VENCIDO",R35)))</formula>
    </cfRule>
    <cfRule type="containsText" dxfId="1398" priority="202" operator="containsText" text="VERDE">
      <formula>NOT(ISERROR(SEARCH("VERDE",R35)))</formula>
    </cfRule>
    <cfRule type="containsText" dxfId="1397" priority="203" stopIfTrue="1" operator="containsText" text="AMARILLO">
      <formula>NOT(ISERROR(SEARCH("AMARILLO",R35)))</formula>
    </cfRule>
  </conditionalFormatting>
  <conditionalFormatting sqref="R41:R45">
    <cfRule type="containsText" dxfId="1396" priority="200" operator="containsText" text="ROJO">
      <formula>NOT(ISERROR(SEARCH("ROJO",R41)))</formula>
    </cfRule>
    <cfRule type="containsText" dxfId="1395" priority="199" stopIfTrue="1" operator="containsText" text="AMARILLO">
      <formula>NOT(ISERROR(SEARCH("AMARILLO",R41)))</formula>
    </cfRule>
    <cfRule type="containsText" dxfId="1394" priority="198" operator="containsText" text="VERDE">
      <formula>NOT(ISERROR(SEARCH("VERDE",R41)))</formula>
    </cfRule>
    <cfRule type="containsText" dxfId="139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2" priority="195" operator="containsText" text="ROJO">
      <formula>NOT(ISERROR(SEARCH("ROJO",R47)))</formula>
    </cfRule>
    <cfRule type="containsText" dxfId="1391" priority="194" stopIfTrue="1" operator="containsText" text="AMARILLO">
      <formula>NOT(ISERROR(SEARCH("AMARILLO",R47)))</formula>
    </cfRule>
    <cfRule type="containsText" dxfId="1390" priority="193" operator="containsText" text="VERDE">
      <formula>NOT(ISERROR(SEARCH("VERDE",R47)))</formula>
    </cfRule>
    <cfRule type="containsText" dxfId="1389" priority="192" operator="containsText" text="VENCIDO">
      <formula>NOT(ISERROR(SEARCH("VENCIDO",R47)))</formula>
    </cfRule>
  </conditionalFormatting>
  <conditionalFormatting sqref="R83:R87 R89:R93">
    <cfRule type="containsText" dxfId="1388" priority="189" stopIfTrue="1" operator="containsText" text="AMARILLO">
      <formula>NOT(ISERROR(SEARCH("AMARILLO",R83)))</formula>
    </cfRule>
    <cfRule type="containsText" dxfId="1387" priority="190" operator="containsText" text="ROJO">
      <formula>NOT(ISERROR(SEARCH("ROJO",R83)))</formula>
    </cfRule>
    <cfRule type="containsText" dxfId="1386" priority="187" operator="containsText" text="VENCIDO">
      <formula>NOT(ISERROR(SEARCH("VENCIDO",R83)))</formula>
    </cfRule>
    <cfRule type="containsText" dxfId="1385" priority="188" operator="containsText" text="VERDE">
      <formula>NOT(ISERROR(SEARCH("VERDE",R83)))</formula>
    </cfRule>
  </conditionalFormatting>
  <conditionalFormatting sqref="R101:R105">
    <cfRule type="containsText" dxfId="1384" priority="184" stopIfTrue="1" operator="containsText" text="AMARILLO">
      <formula>NOT(ISERROR(SEARCH("AMARILLO",R101)))</formula>
    </cfRule>
    <cfRule type="containsText" dxfId="1383" priority="185" operator="containsText" text="ROJO">
      <formula>NOT(ISERROR(SEARCH("ROJO",R101)))</formula>
    </cfRule>
    <cfRule type="containsText" dxfId="1382" priority="182" operator="containsText" text="VENCIDO">
      <formula>NOT(ISERROR(SEARCH("VENCIDO",R101)))</formula>
    </cfRule>
    <cfRule type="containsText" dxfId="1381" priority="183" operator="containsText" text="VERDE">
      <formula>NOT(ISERROR(SEARCH("VERDE",R101)))</formula>
    </cfRule>
  </conditionalFormatting>
  <conditionalFormatting sqref="R149:R153">
    <cfRule type="containsText" dxfId="1380" priority="178" operator="containsText" text="VERDE">
      <formula>NOT(ISERROR(SEARCH("VERDE",R149)))</formula>
    </cfRule>
    <cfRule type="containsText" dxfId="1379" priority="177" operator="containsText" text="VENCIDO">
      <formula>NOT(ISERROR(SEARCH("VENCIDO",R149)))</formula>
    </cfRule>
    <cfRule type="containsText" dxfId="1378" priority="179" stopIfTrue="1" operator="containsText" text="AMARILLO">
      <formula>NOT(ISERROR(SEARCH("AMARILLO",R149)))</formula>
    </cfRule>
    <cfRule type="containsText" dxfId="1377" priority="180" operator="containsText" text="ROJO">
      <formula>NOT(ISERROR(SEARCH("ROJO",R149)))</formula>
    </cfRule>
  </conditionalFormatting>
  <conditionalFormatting sqref="R155:R159">
    <cfRule type="containsText" dxfId="1376" priority="176" operator="containsText" text="ROJO">
      <formula>NOT(ISERROR(SEARCH("ROJO",R155)))</formula>
    </cfRule>
    <cfRule type="containsText" dxfId="1375" priority="174" operator="containsText" text="VERDE">
      <formula>NOT(ISERROR(SEARCH("VERDE",R155)))</formula>
    </cfRule>
    <cfRule type="containsText" dxfId="1374" priority="175" stopIfTrue="1" operator="containsText" text="AMARILLO">
      <formula>NOT(ISERROR(SEARCH("AMARILLO",R155)))</formula>
    </cfRule>
    <cfRule type="containsText" dxfId="1373" priority="173" operator="containsText" text="VENCIDO">
      <formula>NOT(ISERROR(SEARCH("VENCIDO",R155)))</formula>
    </cfRule>
  </conditionalFormatting>
  <conditionalFormatting sqref="R161:R165">
    <cfRule type="containsText" dxfId="1372" priority="170" operator="containsText" text="VERDE">
      <formula>NOT(ISERROR(SEARCH("VERDE",R161)))</formula>
    </cfRule>
    <cfRule type="containsText" dxfId="1371" priority="169" operator="containsText" text="VENCIDO">
      <formula>NOT(ISERROR(SEARCH("VENCIDO",R161)))</formula>
    </cfRule>
    <cfRule type="containsText" dxfId="1370" priority="171" stopIfTrue="1" operator="containsText" text="AMARILLO">
      <formula>NOT(ISERROR(SEARCH("AMARILLO",R161)))</formula>
    </cfRule>
    <cfRule type="containsText" dxfId="1369" priority="172" operator="containsText" text="ROJO">
      <formula>NOT(ISERROR(SEARCH("ROJO",R161)))</formula>
    </cfRule>
  </conditionalFormatting>
  <conditionalFormatting sqref="R167:R171">
    <cfRule type="containsText" dxfId="1368" priority="164" operator="containsText" text="VENCIDO">
      <formula>NOT(ISERROR(SEARCH("VENCIDO",R167)))</formula>
    </cfRule>
    <cfRule type="containsText" dxfId="1367" priority="166" stopIfTrue="1" operator="containsText" text="AMARILLO">
      <formula>NOT(ISERROR(SEARCH("AMARILLO",R167)))</formula>
    </cfRule>
    <cfRule type="containsText" dxfId="1366" priority="167" operator="containsText" text="ROJO">
      <formula>NOT(ISERROR(SEARCH("ROJO",R167)))</formula>
    </cfRule>
    <cfRule type="containsText" dxfId="1365" priority="165" operator="containsText" text="VERDE">
      <formula>NOT(ISERROR(SEARCH("VERDE",R167)))</formula>
    </cfRule>
  </conditionalFormatting>
  <conditionalFormatting sqref="R173:R177">
    <cfRule type="containsText" dxfId="1364" priority="160" operator="containsText" text="VERDE">
      <formula>NOT(ISERROR(SEARCH("VERDE",R173)))</formula>
    </cfRule>
    <cfRule type="containsText" dxfId="1363" priority="161" stopIfTrue="1" operator="containsText" text="AMARILLO">
      <formula>NOT(ISERROR(SEARCH("AMARILLO",R173)))</formula>
    </cfRule>
    <cfRule type="containsText" dxfId="1362" priority="162" operator="containsText" text="ROJO">
      <formula>NOT(ISERROR(SEARCH("ROJO",R173)))</formula>
    </cfRule>
    <cfRule type="containsText" dxfId="1361" priority="159" operator="containsText" text="VENCIDO">
      <formula>NOT(ISERROR(SEARCH("VENCIDO",R173)))</formula>
    </cfRule>
  </conditionalFormatting>
  <conditionalFormatting sqref="R179:R183">
    <cfRule type="containsText" dxfId="1360" priority="157" operator="containsText" text="ROJO">
      <formula>NOT(ISERROR(SEARCH("ROJO",R179)))</formula>
    </cfRule>
    <cfRule type="containsText" dxfId="1359" priority="156" stopIfTrue="1" operator="containsText" text="AMARILLO">
      <formula>NOT(ISERROR(SEARCH("AMARILLO",R179)))</formula>
    </cfRule>
    <cfRule type="containsText" dxfId="1358" priority="154" operator="containsText" text="VENCIDO">
      <formula>NOT(ISERROR(SEARCH("VENCIDO",R179)))</formula>
    </cfRule>
    <cfRule type="containsText" dxfId="1357" priority="155" operator="containsText" text="VERDE">
      <formula>NOT(ISERROR(SEARCH("VERDE",R179)))</formula>
    </cfRule>
  </conditionalFormatting>
  <conditionalFormatting sqref="R185:R189 R191:R195">
    <cfRule type="containsText" dxfId="1356" priority="151" stopIfTrue="1" operator="containsText" text="AMARILLO">
      <formula>NOT(ISERROR(SEARCH("AMARILLO",R185)))</formula>
    </cfRule>
    <cfRule type="containsText" dxfId="1355" priority="150" operator="containsText" text="VERDE">
      <formula>NOT(ISERROR(SEARCH("VERDE",R185)))</formula>
    </cfRule>
    <cfRule type="containsText" dxfId="1354" priority="149" operator="containsText" text="VENCIDO">
      <formula>NOT(ISERROR(SEARCH("VENCIDO",R185)))</formula>
    </cfRule>
    <cfRule type="containsText" dxfId="1353" priority="152" operator="containsText" text="ROJO">
      <formula>NOT(ISERROR(SEARCH("ROJO",R185)))</formula>
    </cfRule>
  </conditionalFormatting>
  <conditionalFormatting sqref="R197:R201 R203:R207 R209:R213 R215:R219">
    <cfRule type="containsText" dxfId="1352" priority="146" stopIfTrue="1" operator="containsText" text="AMARILLO">
      <formula>NOT(ISERROR(SEARCH("AMARILLO",R197)))</formula>
    </cfRule>
    <cfRule type="containsText" dxfId="1351" priority="147" operator="containsText" text="ROJO">
      <formula>NOT(ISERROR(SEARCH("ROJO",R197)))</formula>
    </cfRule>
    <cfRule type="containsText" dxfId="1350" priority="144" operator="containsText" text="VENCIDO">
      <formula>NOT(ISERROR(SEARCH("VENCIDO",R197)))</formula>
    </cfRule>
    <cfRule type="containsText" dxfId="1349" priority="145" operator="containsText" text="VERDE">
      <formula>NOT(ISERROR(SEARCH("VERDE",R197)))</formula>
    </cfRule>
  </conditionalFormatting>
  <conditionalFormatting sqref="R222:R226">
    <cfRule type="containsText" dxfId="1348" priority="141" operator="containsText" text="ROJO">
      <formula>NOT(ISERROR(SEARCH("ROJO",R222)))</formula>
    </cfRule>
    <cfRule type="containsText" dxfId="1347" priority="140" stopIfTrue="1" operator="containsText" text="AMARILLO">
      <formula>NOT(ISERROR(SEARCH("AMARILLO",R222)))</formula>
    </cfRule>
    <cfRule type="containsText" dxfId="1346" priority="139" operator="containsText" text="VERDE">
      <formula>NOT(ISERROR(SEARCH("VERDE",R222)))</formula>
    </cfRule>
    <cfRule type="containsText" dxfId="1345" priority="138" operator="containsText" text="VENCIDO">
      <formula>NOT(ISERROR(SEARCH("VENCIDO",R222)))</formula>
    </cfRule>
  </conditionalFormatting>
  <conditionalFormatting sqref="R228:R232 R234:R238 R240:R244">
    <cfRule type="containsText" dxfId="1344" priority="133" operator="containsText" text="VENCIDO">
      <formula>NOT(ISERROR(SEARCH("VENCIDO",R228)))</formula>
    </cfRule>
    <cfRule type="containsText" dxfId="1343" priority="134" operator="containsText" text="VERDE">
      <formula>NOT(ISERROR(SEARCH("VERDE",R228)))</formula>
    </cfRule>
    <cfRule type="containsText" dxfId="1342" priority="135" stopIfTrue="1" operator="containsText" text="AMARILLO">
      <formula>NOT(ISERROR(SEARCH("AMARILLO",R228)))</formula>
    </cfRule>
    <cfRule type="containsText" dxfId="1341" priority="136" operator="containsText" text="ROJO">
      <formula>NOT(ISERROR(SEARCH("ROJO",R228)))</formula>
    </cfRule>
  </conditionalFormatting>
  <conditionalFormatting sqref="R246:R250">
    <cfRule type="containsText" dxfId="1340" priority="128" operator="containsText" text="VENCIDO">
      <formula>NOT(ISERROR(SEARCH("VENCIDO",R246)))</formula>
    </cfRule>
    <cfRule type="containsText" dxfId="1339" priority="129" operator="containsText" text="VERDE">
      <formula>NOT(ISERROR(SEARCH("VERDE",R246)))</formula>
    </cfRule>
    <cfRule type="containsText" dxfId="1338" priority="130" stopIfTrue="1" operator="containsText" text="AMARILLO">
      <formula>NOT(ISERROR(SEARCH("AMARILLO",R246)))</formula>
    </cfRule>
    <cfRule type="containsText" dxfId="1337" priority="131" operator="containsText" text="ROJO">
      <formula>NOT(ISERROR(SEARCH("ROJO",R246)))</formula>
    </cfRule>
  </conditionalFormatting>
  <conditionalFormatting sqref="R252:R256">
    <cfRule type="containsText" dxfId="1336" priority="123" operator="containsText" text="VENCIDO">
      <formula>NOT(ISERROR(SEARCH("VENCIDO",R252)))</formula>
    </cfRule>
    <cfRule type="containsText" dxfId="1335" priority="124" operator="containsText" text="VERDE">
      <formula>NOT(ISERROR(SEARCH("VERDE",R252)))</formula>
    </cfRule>
    <cfRule type="containsText" dxfId="1334" priority="125" stopIfTrue="1" operator="containsText" text="AMARILLO">
      <formula>NOT(ISERROR(SEARCH("AMARILLO",R252)))</formula>
    </cfRule>
    <cfRule type="containsText" dxfId="1333" priority="126" operator="containsText" text="ROJO">
      <formula>NOT(ISERROR(SEARCH("ROJO",R252)))</formula>
    </cfRule>
  </conditionalFormatting>
  <conditionalFormatting sqref="R258:R262 R264:R268">
    <cfRule type="containsText" dxfId="1332" priority="121" operator="containsText" text="ROJO">
      <formula>NOT(ISERROR(SEARCH("ROJO",R258)))</formula>
    </cfRule>
    <cfRule type="containsText" dxfId="1331" priority="120" stopIfTrue="1" operator="containsText" text="AMARILLO">
      <formula>NOT(ISERROR(SEARCH("AMARILLO",R258)))</formula>
    </cfRule>
    <cfRule type="containsText" dxfId="1330" priority="118" operator="containsText" text="VENCIDO">
      <formula>NOT(ISERROR(SEARCH("VENCIDO",R258)))</formula>
    </cfRule>
    <cfRule type="containsText" dxfId="1329" priority="119" operator="containsText" text="VERDE">
      <formula>NOT(ISERROR(SEARCH("VERDE",R258)))</formula>
    </cfRule>
  </conditionalFormatting>
  <conditionalFormatting sqref="R270:R274 R276:R280 R282:R286 R288:R292">
    <cfRule type="containsText" dxfId="1328" priority="113" operator="containsText" text="VENCIDO">
      <formula>NOT(ISERROR(SEARCH("VENCIDO",R270)))</formula>
    </cfRule>
    <cfRule type="containsText" dxfId="1327" priority="114" operator="containsText" text="VERDE">
      <formula>NOT(ISERROR(SEARCH("VERDE",R270)))</formula>
    </cfRule>
    <cfRule type="containsText" dxfId="1326" priority="115" stopIfTrue="1" operator="containsText" text="AMARILLO">
      <formula>NOT(ISERROR(SEARCH("AMARILLO",R270)))</formula>
    </cfRule>
    <cfRule type="containsText" dxfId="1325" priority="116" operator="containsText" text="ROJO">
      <formula>NOT(ISERROR(SEARCH("ROJO",R270)))</formula>
    </cfRule>
  </conditionalFormatting>
  <conditionalFormatting sqref="R295:R300">
    <cfRule type="containsText" dxfId="1324" priority="108" operator="containsText" text="VERDE">
      <formula>NOT(ISERROR(SEARCH("VERDE",R295)))</formula>
    </cfRule>
    <cfRule type="containsText" dxfId="1323" priority="109" stopIfTrue="1" operator="containsText" text="AMARILLO">
      <formula>NOT(ISERROR(SEARCH("AMARILLO",R295)))</formula>
    </cfRule>
    <cfRule type="containsText" dxfId="1322" priority="110" operator="containsText" text="ROJO">
      <formula>NOT(ISERROR(SEARCH("ROJO",R295)))</formula>
    </cfRule>
    <cfRule type="containsText" dxfId="1321" priority="107" operator="containsText" text="VENCIDO">
      <formula>NOT(ISERROR(SEARCH("VENCIDO",R295)))</formula>
    </cfRule>
  </conditionalFormatting>
  <conditionalFormatting sqref="R302:R307 R309:R314">
    <cfRule type="containsText" dxfId="1320" priority="103" stopIfTrue="1" operator="containsText" text="AMARILLO">
      <formula>NOT(ISERROR(SEARCH("AMARILLO",R302)))</formula>
    </cfRule>
    <cfRule type="containsText" dxfId="1319" priority="102" operator="containsText" text="VERDE">
      <formula>NOT(ISERROR(SEARCH("VERDE",R302)))</formula>
    </cfRule>
    <cfRule type="containsText" dxfId="1318" priority="101" operator="containsText" text="VENCIDO">
      <formula>NOT(ISERROR(SEARCH("VENCIDO",R302)))</formula>
    </cfRule>
    <cfRule type="containsText" dxfId="1317" priority="104" operator="containsText" text="ROJO">
      <formula>NOT(ISERROR(SEARCH("ROJO",R302)))</formula>
    </cfRule>
  </conditionalFormatting>
  <conditionalFormatting sqref="R316:R321 R323:R328 R330:R335">
    <cfRule type="containsText" dxfId="1316" priority="98" operator="containsText" text="ROJO">
      <formula>NOT(ISERROR(SEARCH("ROJO",R316)))</formula>
    </cfRule>
    <cfRule type="containsText" dxfId="1315" priority="97" stopIfTrue="1" operator="containsText" text="AMARILLO">
      <formula>NOT(ISERROR(SEARCH("AMARILLO",R316)))</formula>
    </cfRule>
    <cfRule type="containsText" dxfId="1314" priority="96" operator="containsText" text="VERDE">
      <formula>NOT(ISERROR(SEARCH("VERDE",R316)))</formula>
    </cfRule>
    <cfRule type="containsText" dxfId="1313" priority="95" operator="containsText" text="VENCIDO">
      <formula>NOT(ISERROR(SEARCH("VENCIDO",R316)))</formula>
    </cfRule>
  </conditionalFormatting>
  <conditionalFormatting sqref="R337:R342 R344:R349">
    <cfRule type="containsText" dxfId="1312" priority="91" stopIfTrue="1" operator="containsText" text="AMARILLO">
      <formula>NOT(ISERROR(SEARCH("AMARILLO",R337)))</formula>
    </cfRule>
    <cfRule type="containsText" dxfId="1311" priority="90" operator="containsText" text="VERDE">
      <formula>NOT(ISERROR(SEARCH("VERDE",R337)))</formula>
    </cfRule>
    <cfRule type="containsText" dxfId="1310" priority="89" operator="containsText" text="VENCIDO">
      <formula>NOT(ISERROR(SEARCH("VENCIDO",R337)))</formula>
    </cfRule>
    <cfRule type="containsText" dxfId="1309" priority="92" operator="containsText" text="ROJO">
      <formula>NOT(ISERROR(SEARCH("ROJO",R337)))</formula>
    </cfRule>
  </conditionalFormatting>
  <conditionalFormatting sqref="R351:R356">
    <cfRule type="containsText" dxfId="1308" priority="86" operator="containsText" text="ROJO">
      <formula>NOT(ISERROR(SEARCH("ROJO",R351)))</formula>
    </cfRule>
    <cfRule type="containsText" dxfId="1307" priority="85" stopIfTrue="1" operator="containsText" text="AMARILLO">
      <formula>NOT(ISERROR(SEARCH("AMARILLO",R351)))</formula>
    </cfRule>
    <cfRule type="containsText" dxfId="1306" priority="84" operator="containsText" text="VERDE">
      <formula>NOT(ISERROR(SEARCH("VERDE",R351)))</formula>
    </cfRule>
    <cfRule type="containsText" dxfId="1305" priority="83" operator="containsText" text="VENCIDO">
      <formula>NOT(ISERROR(SEARCH("VENCIDO",R351)))</formula>
    </cfRule>
  </conditionalFormatting>
  <conditionalFormatting sqref="R358:R363">
    <cfRule type="containsText" dxfId="1304" priority="79" stopIfTrue="1" operator="containsText" text="AMARILLO">
      <formula>NOT(ISERROR(SEARCH("AMARILLO",R358)))</formula>
    </cfRule>
    <cfRule type="containsText" dxfId="1303" priority="78" operator="containsText" text="VERDE">
      <formula>NOT(ISERROR(SEARCH("VERDE",R358)))</formula>
    </cfRule>
    <cfRule type="containsText" dxfId="1302" priority="77" operator="containsText" text="VENCIDO">
      <formula>NOT(ISERROR(SEARCH("VENCIDO",R358)))</formula>
    </cfRule>
    <cfRule type="containsText" dxfId="1301" priority="80" operator="containsText" text="ROJO">
      <formula>NOT(ISERROR(SEARCH("ROJO",R358)))</formula>
    </cfRule>
  </conditionalFormatting>
  <conditionalFormatting sqref="R365:R371">
    <cfRule type="containsText" dxfId="1300" priority="76" operator="containsText" text="ROJO">
      <formula>NOT(ISERROR(SEARCH("ROJO",R365)))</formula>
    </cfRule>
    <cfRule type="containsText" dxfId="1299" priority="75" stopIfTrue="1" operator="containsText" text="AMARILLO">
      <formula>NOT(ISERROR(SEARCH("AMARILLO",R365)))</formula>
    </cfRule>
    <cfRule type="containsText" dxfId="1298" priority="73" operator="containsText" text="VENCIDO">
      <formula>NOT(ISERROR(SEARCH("VENCIDO",R365)))</formula>
    </cfRule>
    <cfRule type="containsText" dxfId="1297" priority="74" operator="containsText" text="VERDE">
      <formula>NOT(ISERROR(SEARCH("VERDE",R365)))</formula>
    </cfRule>
  </conditionalFormatting>
  <conditionalFormatting sqref="M377:M381">
    <cfRule type="cellIs" dxfId="1296"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73" zoomScaleNormal="73" workbookViewId="0">
      <pane xSplit="3" ySplit="4" topLeftCell="D268" activePane="bottomRight" state="frozen"/>
      <selection pane="topRight" activeCell="D1" sqref="D1"/>
      <selection pane="bottomLeft" activeCell="A5" sqref="A5"/>
      <selection pane="bottomRight" activeCell="P279" sqref="P279"/>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+Junio!M5</f>
        <v>70</v>
      </c>
      <c r="E5" s="130"/>
      <c r="F5" s="127">
        <v>1</v>
      </c>
      <c r="G5" s="127"/>
      <c r="H5" s="127"/>
      <c r="I5" s="127"/>
      <c r="J5" s="145">
        <f>+F5+G5</f>
        <v>1</v>
      </c>
      <c r="K5" s="148">
        <f>+AO5</f>
        <v>9</v>
      </c>
      <c r="L5" s="158">
        <f>+J5+K5</f>
        <v>10</v>
      </c>
      <c r="M5" s="161">
        <f>+(D5+E5)-(L5)+H5-I5</f>
        <v>60</v>
      </c>
      <c r="N5" s="2">
        <v>60</v>
      </c>
      <c r="O5" s="2" t="s">
        <v>240</v>
      </c>
      <c r="P5" s="3" t="s">
        <v>194</v>
      </c>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60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+Junio!M11</f>
        <v>25</v>
      </c>
      <c r="E11" s="130"/>
      <c r="F11" s="127">
        <v>1</v>
      </c>
      <c r="G11" s="127"/>
      <c r="H11" s="127"/>
      <c r="I11" s="127"/>
      <c r="J11" s="145">
        <f>+F11+G11</f>
        <v>1</v>
      </c>
      <c r="K11" s="148">
        <f>+AO11</f>
        <v>0</v>
      </c>
      <c r="L11" s="158">
        <f>+J11+K11</f>
        <v>1</v>
      </c>
      <c r="M11" s="161">
        <f>+(D11+E11)-(L11)+H11-I11</f>
        <v>24</v>
      </c>
      <c r="N11" s="2">
        <v>20</v>
      </c>
      <c r="O11" s="2" t="s">
        <v>264</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4</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24</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+Junio!M17</f>
        <v>20</v>
      </c>
      <c r="E17" s="130"/>
      <c r="F17" s="127"/>
      <c r="G17" s="127"/>
      <c r="H17" s="127"/>
      <c r="I17" s="127"/>
      <c r="J17" s="145">
        <f>+F17+G17</f>
        <v>0</v>
      </c>
      <c r="K17" s="148">
        <f>+AO17</f>
        <v>0</v>
      </c>
      <c r="L17" s="158">
        <f>+J17+K17</f>
        <v>0</v>
      </c>
      <c r="M17" s="161">
        <f>+(D17+E17)-(L17)+H17-I17</f>
        <v>20</v>
      </c>
      <c r="N17" s="2">
        <v>20</v>
      </c>
      <c r="O17" s="3" t="s">
        <v>248</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+Junio!M23</f>
        <v>13</v>
      </c>
      <c r="E23" s="130">
        <v>15</v>
      </c>
      <c r="F23" s="127">
        <v>39</v>
      </c>
      <c r="G23" s="127"/>
      <c r="H23" s="127">
        <v>20</v>
      </c>
      <c r="I23" s="127"/>
      <c r="J23" s="145">
        <f>+F23+G23</f>
        <v>39</v>
      </c>
      <c r="K23" s="148">
        <f>+AO23</f>
        <v>9</v>
      </c>
      <c r="L23" s="158">
        <f>+J23+K23</f>
        <v>48</v>
      </c>
      <c r="M23" s="161">
        <f>+(D23+E23)-(L23)+H23-I23</f>
        <v>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v>4</v>
      </c>
      <c r="AC23" s="172"/>
      <c r="AD23" s="173">
        <f>+AB23+AC23</f>
        <v>4</v>
      </c>
      <c r="AE23" s="172"/>
      <c r="AF23" s="172"/>
      <c r="AG23" s="172">
        <v>5</v>
      </c>
      <c r="AH23" s="172"/>
      <c r="AI23" s="172"/>
      <c r="AJ23" s="172"/>
      <c r="AK23" s="172"/>
      <c r="AL23" s="172"/>
      <c r="AM23" s="172"/>
      <c r="AN23" s="172"/>
      <c r="AO23" s="124">
        <f>SUM(AD23:AN27)</f>
        <v>9</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+Junio!M29</f>
        <v>4</v>
      </c>
      <c r="E29" s="130">
        <v>30</v>
      </c>
      <c r="F29" s="127">
        <v>27</v>
      </c>
      <c r="G29" s="127"/>
      <c r="H29" s="127"/>
      <c r="I29" s="127"/>
      <c r="J29" s="145">
        <f>+F29+G29</f>
        <v>27</v>
      </c>
      <c r="K29" s="148">
        <f>+AO29</f>
        <v>0</v>
      </c>
      <c r="L29" s="158">
        <f>+J29+K29</f>
        <v>27</v>
      </c>
      <c r="M29" s="161">
        <f>+(D29+E29)-(L29)+H29-I29</f>
        <v>7</v>
      </c>
      <c r="N29" s="2">
        <v>7</v>
      </c>
      <c r="O29" s="3" t="s">
        <v>267</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7</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+Junio!M35</f>
        <v>6</v>
      </c>
      <c r="E35" s="130"/>
      <c r="F35" s="127"/>
      <c r="G35" s="127"/>
      <c r="H35" s="127"/>
      <c r="I35" s="127"/>
      <c r="J35" s="145">
        <f>+F35+G35</f>
        <v>0</v>
      </c>
      <c r="K35" s="148">
        <f>+AO35</f>
        <v>0</v>
      </c>
      <c r="L35" s="158">
        <f>+J35+K35</f>
        <v>0</v>
      </c>
      <c r="M35" s="161">
        <f>+(D35+E35)-(L35)+H35-I35</f>
        <v>6</v>
      </c>
      <c r="N35" s="2">
        <v>6</v>
      </c>
      <c r="O35" s="3" t="s">
        <v>318</v>
      </c>
      <c r="P35" s="3" t="s">
        <v>319</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6</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+Junio!M41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+Junio!M47</f>
        <v>23</v>
      </c>
      <c r="E47" s="130"/>
      <c r="F47" s="127">
        <v>10</v>
      </c>
      <c r="G47" s="127"/>
      <c r="H47" s="127"/>
      <c r="I47" s="127"/>
      <c r="J47" s="145">
        <f>+F47+G47</f>
        <v>10</v>
      </c>
      <c r="K47" s="148">
        <f>+AO47</f>
        <v>3</v>
      </c>
      <c r="L47" s="158">
        <f>+J47+K47</f>
        <v>13</v>
      </c>
      <c r="M47" s="161">
        <f>+(D47+E47)-(L47)+H47-I47</f>
        <v>10</v>
      </c>
      <c r="N47" s="2">
        <v>10</v>
      </c>
      <c r="O47" s="3" t="s">
        <v>268</v>
      </c>
      <c r="P47" s="3" t="s">
        <v>205</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v>3</v>
      </c>
      <c r="AD47" s="173">
        <f>+AB47+AC47</f>
        <v>3</v>
      </c>
      <c r="AE47" s="172"/>
      <c r="AF47" s="172"/>
      <c r="AG47" s="172"/>
      <c r="AH47" s="172"/>
      <c r="AI47" s="172"/>
      <c r="AJ47" s="172"/>
      <c r="AK47" s="172"/>
      <c r="AL47" s="172"/>
      <c r="AM47" s="172"/>
      <c r="AN47" s="172"/>
      <c r="AO47" s="124">
        <f>SUM(AD47:AN51)</f>
        <v>3</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10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+Junio!M53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+Junio!M59</f>
        <v>14</v>
      </c>
      <c r="E59" s="130"/>
      <c r="F59" s="127">
        <v>12</v>
      </c>
      <c r="G59" s="127"/>
      <c r="H59" s="127">
        <v>10</v>
      </c>
      <c r="I59" s="127"/>
      <c r="J59" s="145">
        <f>+F59+G59</f>
        <v>12</v>
      </c>
      <c r="K59" s="148">
        <f>+AO59</f>
        <v>0</v>
      </c>
      <c r="L59" s="158">
        <f>+J59+K59</f>
        <v>12</v>
      </c>
      <c r="M59" s="161">
        <f>+(D59+E59)-(L59)+H59-I59</f>
        <v>12</v>
      </c>
      <c r="N59" s="2">
        <v>2</v>
      </c>
      <c r="O59" s="3" t="s">
        <v>252</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v>10</v>
      </c>
      <c r="O60" s="3" t="s">
        <v>287</v>
      </c>
      <c r="P60" s="3" t="s">
        <v>207</v>
      </c>
      <c r="Q60" s="4">
        <v>46782</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12</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+Junio!M65</f>
        <v>17</v>
      </c>
      <c r="E65" s="130">
        <v>10</v>
      </c>
      <c r="F65" s="127">
        <v>17</v>
      </c>
      <c r="G65" s="127"/>
      <c r="H65" s="127"/>
      <c r="I65" s="127"/>
      <c r="J65" s="145">
        <f>+F65+G65</f>
        <v>17</v>
      </c>
      <c r="K65" s="148">
        <f>+AO65</f>
        <v>0</v>
      </c>
      <c r="L65" s="158">
        <f>+J65+K65</f>
        <v>17</v>
      </c>
      <c r="M65" s="161">
        <f>+(D65+E65)-(L65)+H65-I65</f>
        <v>10</v>
      </c>
      <c r="N65" s="2">
        <v>10</v>
      </c>
      <c r="O65" s="3" t="s">
        <v>211</v>
      </c>
      <c r="P65" s="3" t="s">
        <v>253</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+Junio!M71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+Junio!M77</f>
        <v>26</v>
      </c>
      <c r="E77" s="130"/>
      <c r="F77" s="127">
        <v>11</v>
      </c>
      <c r="G77" s="127"/>
      <c r="H77" s="127"/>
      <c r="I77" s="127"/>
      <c r="J77" s="145">
        <f>+F77+G77</f>
        <v>11</v>
      </c>
      <c r="K77" s="148">
        <f>+AO77</f>
        <v>0</v>
      </c>
      <c r="L77" s="158">
        <f>+J77+K77</f>
        <v>11</v>
      </c>
      <c r="M77" s="161">
        <f>+(D77+E77)-(L77)+H77-I77</f>
        <v>15</v>
      </c>
      <c r="N77" s="2">
        <v>15</v>
      </c>
      <c r="O77" s="3" t="s">
        <v>194</v>
      </c>
      <c r="P77" s="3" t="s">
        <v>254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15</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+Junio!M83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+Junio!M89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+Junio!M95</f>
        <v>10</v>
      </c>
      <c r="E95" s="130">
        <v>20</v>
      </c>
      <c r="F95" s="127">
        <v>21</v>
      </c>
      <c r="G95" s="127"/>
      <c r="H95" s="127"/>
      <c r="I95" s="127"/>
      <c r="J95" s="145">
        <f>+F95+G95</f>
        <v>21</v>
      </c>
      <c r="K95" s="148">
        <f>+AO95</f>
        <v>0</v>
      </c>
      <c r="L95" s="158">
        <f>+J95+K95</f>
        <v>21</v>
      </c>
      <c r="M95" s="161">
        <f>+(D95+E95)-(L95)+H95-I95</f>
        <v>9</v>
      </c>
      <c r="N95" s="2">
        <v>9</v>
      </c>
      <c r="O95" s="3" t="s">
        <v>270</v>
      </c>
      <c r="P95" s="3" t="s">
        <v>194</v>
      </c>
      <c r="Q95" s="4">
        <v>46964</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9</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+Junio!M101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+Junio!M107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+Junio!M113</f>
        <v>80</v>
      </c>
      <c r="E113" s="130">
        <v>50</v>
      </c>
      <c r="F113" s="127">
        <v>19</v>
      </c>
      <c r="G113" s="127"/>
      <c r="H113" s="127"/>
      <c r="I113" s="127"/>
      <c r="J113" s="145">
        <f>+F113+G113</f>
        <v>19</v>
      </c>
      <c r="K113" s="148">
        <f>+AO113</f>
        <v>31</v>
      </c>
      <c r="L113" s="158">
        <f>+J113+K113</f>
        <v>50</v>
      </c>
      <c r="M113" s="161">
        <f>+(D113+E113)-(L113)+H113-I113</f>
        <v>80</v>
      </c>
      <c r="N113" s="2">
        <v>80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15</v>
      </c>
      <c r="AC113" s="172">
        <v>16</v>
      </c>
      <c r="AD113" s="173">
        <f>+AB113+AC113</f>
        <v>31</v>
      </c>
      <c r="AE113" s="172"/>
      <c r="AF113" s="172"/>
      <c r="AG113" s="172"/>
      <c r="AH113" s="172"/>
      <c r="AI113" s="172"/>
      <c r="AJ113" s="172"/>
      <c r="AK113" s="172"/>
      <c r="AL113" s="172"/>
      <c r="AM113" s="172"/>
      <c r="AN113" s="172"/>
      <c r="AO113" s="124">
        <f>SUM(AD113:AN117)</f>
        <v>31</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80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+Junio!M119</f>
        <v>14</v>
      </c>
      <c r="E119" s="130"/>
      <c r="F119" s="127">
        <v>6</v>
      </c>
      <c r="G119" s="127"/>
      <c r="H119" s="127"/>
      <c r="I119" s="127"/>
      <c r="J119" s="145">
        <f>+F119+G119</f>
        <v>6</v>
      </c>
      <c r="K119" s="148">
        <f>+AO119</f>
        <v>0</v>
      </c>
      <c r="L119" s="158">
        <f>+J119+K119</f>
        <v>6</v>
      </c>
      <c r="M119" s="161">
        <f>+(D119+E119)-(L119)+H119-I119</f>
        <v>8</v>
      </c>
      <c r="N119" s="2">
        <v>8</v>
      </c>
      <c r="O119" s="3" t="s">
        <v>255</v>
      </c>
      <c r="P119" s="3" t="s">
        <v>217</v>
      </c>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8</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+Junio!M125</f>
        <v>20</v>
      </c>
      <c r="E125" s="130"/>
      <c r="F125" s="127">
        <v>13</v>
      </c>
      <c r="G125" s="127"/>
      <c r="H125" s="127"/>
      <c r="I125" s="127"/>
      <c r="J125" s="145">
        <f>+F125+G125</f>
        <v>13</v>
      </c>
      <c r="K125" s="148">
        <f>+AO125</f>
        <v>1</v>
      </c>
      <c r="L125" s="158">
        <f>+J125+K125</f>
        <v>14</v>
      </c>
      <c r="M125" s="161">
        <f>+(D125+E125)-(L125)+H125-I125</f>
        <v>6</v>
      </c>
      <c r="N125" s="2">
        <v>6</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v>1</v>
      </c>
      <c r="AI125" s="172"/>
      <c r="AJ125" s="172"/>
      <c r="AK125" s="172"/>
      <c r="AL125" s="172"/>
      <c r="AM125" s="172"/>
      <c r="AN125" s="172"/>
      <c r="AO125" s="124">
        <f>SUM(AD125:AN129)</f>
        <v>1</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6</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+Junio!M131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+Junio!M137</f>
        <v>18</v>
      </c>
      <c r="E137" s="130">
        <v>10</v>
      </c>
      <c r="F137" s="127">
        <v>14</v>
      </c>
      <c r="G137" s="127"/>
      <c r="H137" s="127"/>
      <c r="I137" s="127"/>
      <c r="J137" s="145">
        <f>+F137+G137</f>
        <v>14</v>
      </c>
      <c r="K137" s="148">
        <f>+AO137</f>
        <v>0</v>
      </c>
      <c r="L137" s="158">
        <f>+J137+K137</f>
        <v>14</v>
      </c>
      <c r="M137" s="161">
        <f>+(D137+E137)-(L137)+H137-I137</f>
        <v>14</v>
      </c>
      <c r="N137" s="2">
        <v>14</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14</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+Junio!M143</f>
        <v>9</v>
      </c>
      <c r="E143" s="130">
        <v>10</v>
      </c>
      <c r="F143" s="127">
        <v>7</v>
      </c>
      <c r="G143" s="127"/>
      <c r="H143" s="127"/>
      <c r="I143" s="127"/>
      <c r="J143" s="145">
        <f>+F143+G143</f>
        <v>7</v>
      </c>
      <c r="K143" s="148">
        <f>+AO143</f>
        <v>0</v>
      </c>
      <c r="L143" s="158">
        <f>+J143+K143</f>
        <v>7</v>
      </c>
      <c r="M143" s="161">
        <f>+(D143+E143)-(L143)+H143-I143</f>
        <v>12</v>
      </c>
      <c r="N143" s="2">
        <v>12</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12</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+Junio!M149</f>
        <v>86</v>
      </c>
      <c r="E149" s="182">
        <v>20</v>
      </c>
      <c r="F149" s="127">
        <v>17</v>
      </c>
      <c r="G149" s="127"/>
      <c r="H149" s="127"/>
      <c r="I149" s="127"/>
      <c r="J149" s="145">
        <f>+F149+G149</f>
        <v>17</v>
      </c>
      <c r="K149" s="148">
        <f>+AO149</f>
        <v>20</v>
      </c>
      <c r="L149" s="158">
        <f>+J149+K149</f>
        <v>37</v>
      </c>
      <c r="M149" s="161">
        <f>+(D149+E149)-(L149)+H149-I149</f>
        <v>69</v>
      </c>
      <c r="N149" s="90">
        <v>69</v>
      </c>
      <c r="O149" s="88" t="s">
        <v>256</v>
      </c>
      <c r="P149" s="3" t="s">
        <v>257</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v>20</v>
      </c>
      <c r="AH149" s="172"/>
      <c r="AI149" s="172"/>
      <c r="AJ149" s="172"/>
      <c r="AK149" s="172"/>
      <c r="AL149" s="172"/>
      <c r="AM149" s="172"/>
      <c r="AN149" s="172"/>
      <c r="AO149" s="124">
        <f>SUM(AD149:AN153)</f>
        <v>20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69</v>
      </c>
      <c r="E154" s="184"/>
      <c r="F154" s="129"/>
      <c r="G154" s="129"/>
      <c r="H154" s="129"/>
      <c r="I154" s="129"/>
      <c r="J154" s="147"/>
      <c r="K154" s="150"/>
      <c r="L154" s="160"/>
      <c r="M154" s="15" t="b">
        <f>M149=N154</f>
        <v>1</v>
      </c>
      <c r="N154" s="75">
        <f>SUM(N149:N153)</f>
        <v>69</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+Junio!M155</f>
        <v>226</v>
      </c>
      <c r="E155" s="182">
        <v>130</v>
      </c>
      <c r="F155" s="127">
        <v>93</v>
      </c>
      <c r="G155" s="127"/>
      <c r="H155" s="127"/>
      <c r="I155" s="127">
        <v>50</v>
      </c>
      <c r="J155" s="145">
        <f>+F155+G155</f>
        <v>93</v>
      </c>
      <c r="K155" s="148">
        <f>+AO155</f>
        <v>0</v>
      </c>
      <c r="L155" s="158">
        <f>+J155+K155</f>
        <v>93</v>
      </c>
      <c r="M155" s="161">
        <f>+(D155+E155)-(L155)+H155-I155</f>
        <v>213</v>
      </c>
      <c r="N155" s="2">
        <v>121</v>
      </c>
      <c r="O155" s="3" t="s">
        <v>258</v>
      </c>
      <c r="P155" s="3" t="s">
        <v>259</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92</v>
      </c>
      <c r="O156" s="3" t="s">
        <v>256</v>
      </c>
      <c r="P156" s="3" t="s">
        <v>261</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213</v>
      </c>
      <c r="E160" s="184"/>
      <c r="F160" s="129"/>
      <c r="G160" s="129"/>
      <c r="H160" s="129"/>
      <c r="I160" s="129"/>
      <c r="J160" s="147"/>
      <c r="K160" s="150"/>
      <c r="L160" s="160"/>
      <c r="M160" s="15" t="b">
        <f>M155=N160</f>
        <v>1</v>
      </c>
      <c r="N160" s="75">
        <f>SUM(N155:N159)</f>
        <v>213</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+Junio!M161</f>
        <v>22</v>
      </c>
      <c r="E161" s="130"/>
      <c r="F161" s="127">
        <v>12</v>
      </c>
      <c r="G161" s="127"/>
      <c r="H161" s="127"/>
      <c r="I161" s="127"/>
      <c r="J161" s="145">
        <f>+F161+G161</f>
        <v>12</v>
      </c>
      <c r="K161" s="148">
        <f>+AO161</f>
        <v>0</v>
      </c>
      <c r="L161" s="158">
        <f>+J161+K161</f>
        <v>12</v>
      </c>
      <c r="M161" s="161">
        <f>+(D161+E161)-(L161)+H161-I161</f>
        <v>10</v>
      </c>
      <c r="N161" s="2">
        <v>10</v>
      </c>
      <c r="O161" s="3" t="s">
        <v>295</v>
      </c>
      <c r="P161" s="3" t="s">
        <v>274</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10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+Junio!M167</f>
        <v>74</v>
      </c>
      <c r="E167" s="130"/>
      <c r="F167" s="127">
        <v>14</v>
      </c>
      <c r="G167" s="127"/>
      <c r="H167" s="127"/>
      <c r="I167" s="127"/>
      <c r="J167" s="145">
        <f>+F167+G167</f>
        <v>14</v>
      </c>
      <c r="K167" s="148">
        <f>+AO167</f>
        <v>0</v>
      </c>
      <c r="L167" s="158">
        <f>+J167+K167</f>
        <v>14</v>
      </c>
      <c r="M167" s="161">
        <f>+(D167+E167)-(L167)+H167-I167</f>
        <v>60</v>
      </c>
      <c r="N167" s="2">
        <v>20</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260</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60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+Junio!M173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+Junio!M179</f>
        <v>11</v>
      </c>
      <c r="E179" s="130"/>
      <c r="F179" s="127">
        <v>3</v>
      </c>
      <c r="G179" s="127"/>
      <c r="H179" s="127"/>
      <c r="I179" s="127"/>
      <c r="J179" s="145">
        <f>+F179+G179</f>
        <v>3</v>
      </c>
      <c r="K179" s="148">
        <f>+AO179</f>
        <v>0</v>
      </c>
      <c r="L179" s="158">
        <f>+J179+K179</f>
        <v>3</v>
      </c>
      <c r="M179" s="161">
        <f>+(D179+E179)-(L179)+H179-I179</f>
        <v>8</v>
      </c>
      <c r="N179" s="2">
        <v>8</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8</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+Junio!M185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+Junio!M191</f>
        <v>10</v>
      </c>
      <c r="E191" s="130"/>
      <c r="F191" s="127">
        <v>3</v>
      </c>
      <c r="G191" s="127"/>
      <c r="H191" s="127"/>
      <c r="I191" s="127"/>
      <c r="J191" s="145">
        <f>+F191+G191</f>
        <v>3</v>
      </c>
      <c r="K191" s="148">
        <f>+AO191</f>
        <v>0</v>
      </c>
      <c r="L191" s="158">
        <f>+J191+K191</f>
        <v>3</v>
      </c>
      <c r="M191" s="161">
        <f>+(D191+E191)-(L191)+H191-I191</f>
        <v>7</v>
      </c>
      <c r="N191" s="2">
        <v>7</v>
      </c>
      <c r="O191" s="3" t="s">
        <v>271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7</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+Junio!M197</f>
        <v>3</v>
      </c>
      <c r="E197" s="130"/>
      <c r="F197" s="127"/>
      <c r="G197" s="127"/>
      <c r="H197" s="127"/>
      <c r="I197" s="127"/>
      <c r="J197" s="145">
        <f>+F197+G197</f>
        <v>0</v>
      </c>
      <c r="K197" s="148">
        <f>+AO197</f>
        <v>0</v>
      </c>
      <c r="L197" s="158">
        <f>+J197+K197</f>
        <v>0</v>
      </c>
      <c r="M197" s="161">
        <f>+(D197+E197)-(L197)+H197-I197</f>
        <v>3</v>
      </c>
      <c r="N197" s="2">
        <v>3</v>
      </c>
      <c r="O197" s="3" t="s">
        <v>272</v>
      </c>
      <c r="P197" s="3" t="s">
        <v>276</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+Junio!M203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+Junio!M209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+Junio!M215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+Junio!M222</f>
        <v>70</v>
      </c>
      <c r="E222" s="130"/>
      <c r="F222" s="127">
        <v>1</v>
      </c>
      <c r="G222" s="127"/>
      <c r="H222" s="127"/>
      <c r="I222" s="127"/>
      <c r="J222" s="145">
        <f>+F222+G222</f>
        <v>1</v>
      </c>
      <c r="K222" s="148">
        <f>+AO222</f>
        <v>9</v>
      </c>
      <c r="L222" s="158">
        <f>+J222+K222</f>
        <v>10</v>
      </c>
      <c r="M222" s="161">
        <f>+(D222+E222)-(L222)+H222-I222</f>
        <v>60</v>
      </c>
      <c r="N222" s="2">
        <v>10</v>
      </c>
      <c r="O222" s="3" t="s">
        <v>235</v>
      </c>
      <c r="P222" s="3" t="s">
        <v>194</v>
      </c>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v>50</v>
      </c>
      <c r="O223" s="3" t="s">
        <v>235</v>
      </c>
      <c r="P223" s="3" t="s">
        <v>194</v>
      </c>
      <c r="Q223" s="4">
        <v>46751</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60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+Junio!M228</f>
        <v>26</v>
      </c>
      <c r="E228" s="130"/>
      <c r="F228" s="127">
        <v>11</v>
      </c>
      <c r="G228" s="127"/>
      <c r="H228" s="127"/>
      <c r="I228" s="127"/>
      <c r="J228" s="145">
        <f>+F228+G228</f>
        <v>11</v>
      </c>
      <c r="K228" s="148">
        <f>+AO228</f>
        <v>0</v>
      </c>
      <c r="L228" s="158">
        <f>+J228+K228</f>
        <v>11</v>
      </c>
      <c r="M228" s="161">
        <f>+(D228+E228)-(L228)+H228-I228</f>
        <v>15</v>
      </c>
      <c r="N228" s="2">
        <v>15</v>
      </c>
      <c r="O228" s="3" t="s">
        <v>236</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15</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+Junio!M234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+Junio!M240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+Junio!M246</f>
        <v>10</v>
      </c>
      <c r="E246" s="130">
        <v>20</v>
      </c>
      <c r="F246" s="127">
        <v>21</v>
      </c>
      <c r="G246" s="127"/>
      <c r="H246" s="127"/>
      <c r="I246" s="127"/>
      <c r="J246" s="145">
        <f>+F246+G246</f>
        <v>21</v>
      </c>
      <c r="K246" s="148">
        <f>+AO246</f>
        <v>0</v>
      </c>
      <c r="L246" s="158">
        <f>+J246+K246</f>
        <v>21</v>
      </c>
      <c r="M246" s="161">
        <f>+(D246+E246)-(L246)+H246-I246</f>
        <v>9</v>
      </c>
      <c r="N246" s="2">
        <v>9</v>
      </c>
      <c r="O246" s="3" t="s">
        <v>246</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9</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+Junio!M252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+Junio!M258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+Junio!M264</f>
        <v>80</v>
      </c>
      <c r="E264" s="130">
        <v>50</v>
      </c>
      <c r="F264" s="127">
        <v>19</v>
      </c>
      <c r="G264" s="127"/>
      <c r="H264" s="127"/>
      <c r="I264" s="127"/>
      <c r="J264" s="145">
        <f>+F264+G264</f>
        <v>19</v>
      </c>
      <c r="K264" s="148">
        <f>+AO264</f>
        <v>31</v>
      </c>
      <c r="L264" s="158">
        <f>+J264+K264</f>
        <v>50</v>
      </c>
      <c r="M264" s="161">
        <f>+(D264+E264)-(L264)+H264-I264</f>
        <v>80</v>
      </c>
      <c r="N264" s="2">
        <v>80</v>
      </c>
      <c r="O264" s="3" t="s">
        <v>237</v>
      </c>
      <c r="P264" s="3" t="s">
        <v>215</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15</v>
      </c>
      <c r="AC264" s="172">
        <v>16</v>
      </c>
      <c r="AD264" s="173">
        <f>+AB264+AC264</f>
        <v>31</v>
      </c>
      <c r="AE264" s="172"/>
      <c r="AF264" s="172"/>
      <c r="AG264" s="172"/>
      <c r="AH264" s="172"/>
      <c r="AI264" s="172"/>
      <c r="AJ264" s="172"/>
      <c r="AK264" s="172"/>
      <c r="AL264" s="172"/>
      <c r="AM264" s="172"/>
      <c r="AN264" s="172"/>
      <c r="AO264" s="124">
        <f>SUM(AD264:AN268)</f>
        <v>31</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80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+Junio!M270</f>
        <v>20</v>
      </c>
      <c r="E270" s="130"/>
      <c r="F270" s="127">
        <v>13</v>
      </c>
      <c r="G270" s="127"/>
      <c r="H270" s="127"/>
      <c r="I270" s="127"/>
      <c r="J270" s="145">
        <f>+F270+G270</f>
        <v>13</v>
      </c>
      <c r="K270" s="148">
        <f>+AO270</f>
        <v>1</v>
      </c>
      <c r="L270" s="158">
        <f>+J270+K270</f>
        <v>14</v>
      </c>
      <c r="M270" s="161">
        <f>+(D270+E270)-(L270)+H270-I270</f>
        <v>6</v>
      </c>
      <c r="N270" s="2">
        <v>6</v>
      </c>
      <c r="O270" s="3" t="s">
        <v>238</v>
      </c>
      <c r="P270" s="3" t="s">
        <v>277</v>
      </c>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v>1</v>
      </c>
      <c r="AI270" s="172"/>
      <c r="AJ270" s="172"/>
      <c r="AK270" s="172"/>
      <c r="AL270" s="172"/>
      <c r="AM270" s="172"/>
      <c r="AN270" s="172"/>
      <c r="AO270" s="124">
        <f>SUM(AD270:AN274)</f>
        <v>1</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6</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+Junio!M276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+Junio!M282</f>
        <v>11</v>
      </c>
      <c r="E282" s="130"/>
      <c r="F282" s="127">
        <v>3</v>
      </c>
      <c r="G282" s="127"/>
      <c r="H282" s="127"/>
      <c r="I282" s="127"/>
      <c r="J282" s="145">
        <f>+F282+G282</f>
        <v>3</v>
      </c>
      <c r="K282" s="148">
        <f>+AO282</f>
        <v>0</v>
      </c>
      <c r="L282" s="158">
        <f>+J282+K282</f>
        <v>3</v>
      </c>
      <c r="M282" s="161">
        <f>+(D282+E282)-(L282)+H282-I282</f>
        <v>8</v>
      </c>
      <c r="N282" s="2">
        <v>8</v>
      </c>
      <c r="O282" s="2" t="s">
        <v>239</v>
      </c>
      <c r="P282" s="3" t="s">
        <v>194</v>
      </c>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8</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+Junio!M288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+Junio!M295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+Junio!M302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+Junio!M309</f>
        <v>137</v>
      </c>
      <c r="E309" s="130">
        <v>200</v>
      </c>
      <c r="F309" s="127">
        <v>115</v>
      </c>
      <c r="G309" s="127"/>
      <c r="H309" s="127"/>
      <c r="I309" s="127"/>
      <c r="J309" s="145">
        <f>+F309+G309</f>
        <v>115</v>
      </c>
      <c r="K309" s="148">
        <f>+AO309</f>
        <v>0</v>
      </c>
      <c r="L309" s="158">
        <f>+J309+K309</f>
        <v>115</v>
      </c>
      <c r="M309" s="161">
        <f>+(D309+E309)-L309+H309-I309</f>
        <v>222</v>
      </c>
      <c r="N309" s="2">
        <v>222</v>
      </c>
      <c r="O309" s="3" t="s">
        <v>262</v>
      </c>
      <c r="P309" s="3" t="s">
        <v>278</v>
      </c>
      <c r="Q309" s="4">
        <v>47329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222</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+Junio!M316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+Junio!M323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+Junio!M330</f>
        <v>341</v>
      </c>
      <c r="E330" s="130">
        <v>100</v>
      </c>
      <c r="F330" s="127">
        <v>148</v>
      </c>
      <c r="G330" s="127"/>
      <c r="H330" s="127"/>
      <c r="I330" s="127"/>
      <c r="J330" s="145">
        <f>+F330+G330</f>
        <v>148</v>
      </c>
      <c r="K330" s="148">
        <f>+AO330</f>
        <v>0</v>
      </c>
      <c r="L330" s="158">
        <f>+J330+K330</f>
        <v>148</v>
      </c>
      <c r="M330" s="161">
        <f>+(D330+E330)-L330+H330-I330</f>
        <v>293</v>
      </c>
      <c r="N330" s="2">
        <v>293</v>
      </c>
      <c r="O330" s="3" t="s">
        <v>263</v>
      </c>
      <c r="P330" s="3" t="s">
        <v>279</v>
      </c>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293</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+Junio!M337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+Junio!M344</f>
        <v>258</v>
      </c>
      <c r="E344" s="130">
        <v>100</v>
      </c>
      <c r="F344" s="127">
        <v>53</v>
      </c>
      <c r="G344" s="127"/>
      <c r="H344" s="127"/>
      <c r="I344" s="127"/>
      <c r="J344" s="145">
        <f>+F344+G344</f>
        <v>53</v>
      </c>
      <c r="K344" s="148">
        <f>+AO344</f>
        <v>0</v>
      </c>
      <c r="L344" s="158">
        <f>+J344+K344</f>
        <v>53</v>
      </c>
      <c r="M344" s="161">
        <f>+(D344+E344)-L344+H344-I344</f>
        <v>305</v>
      </c>
      <c r="N344" s="2">
        <v>305</v>
      </c>
      <c r="O344" s="3" t="s">
        <v>280</v>
      </c>
      <c r="P344" s="3" t="s">
        <v>281</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305</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+Junio!M351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+Junio!M358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+Junio!M365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+Junio!M366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+Junio!M367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+Junio!M368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+Junio!M369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+Junio!M370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+Junio!M371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+Junio!M377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+Junio!M378</f>
        <v>10</v>
      </c>
      <c r="E378" s="72"/>
      <c r="F378" s="40"/>
      <c r="G378" s="40"/>
      <c r="H378" s="25"/>
      <c r="I378" s="25"/>
      <c r="J378" s="74">
        <f>SUM(F378,G378)</f>
        <v>0</v>
      </c>
      <c r="K378" s="36">
        <f>+AQ378</f>
        <v>10</v>
      </c>
      <c r="L378" s="77">
        <f>+J378+K378</f>
        <v>10</v>
      </c>
      <c r="M378" s="37">
        <f>+(D378+E378)-(L378)+H378-I378</f>
        <v>0</v>
      </c>
      <c r="N378" s="41">
        <f>+AS378</f>
        <v>0</v>
      </c>
      <c r="O378" s="7" t="s">
        <v>273</v>
      </c>
      <c r="P378" s="7" t="s">
        <v>275</v>
      </c>
      <c r="Q378" s="7" t="s">
        <v>284</v>
      </c>
      <c r="R378" s="7" t="s">
        <v>285</v>
      </c>
      <c r="S378" s="8"/>
      <c r="T378" s="8"/>
      <c r="U378" s="42"/>
      <c r="V378" s="42"/>
      <c r="W378" s="42"/>
      <c r="X378" s="42"/>
      <c r="Y378" s="41">
        <f>+AS378</f>
        <v>0</v>
      </c>
      <c r="Z378" s="9"/>
      <c r="AA378" s="1"/>
      <c r="AB378" s="43">
        <v>10</v>
      </c>
      <c r="AC378" s="43"/>
      <c r="AD378" s="43"/>
      <c r="AE378" s="43"/>
      <c r="AF378" s="43"/>
      <c r="AG378" s="43"/>
      <c r="AH378" s="43"/>
      <c r="AI378" s="43"/>
      <c r="AJ378" s="43"/>
      <c r="AK378" s="43"/>
      <c r="AL378" s="43"/>
      <c r="AM378" s="43"/>
      <c r="AN378" s="43"/>
      <c r="AO378" s="43"/>
      <c r="AP378" s="43"/>
      <c r="AQ378" s="79">
        <f>SUM(AB378:AP378)</f>
        <v>10</v>
      </c>
    </row>
    <row r="379" spans="1:43" ht="16.5">
      <c r="A379" s="76">
        <f>A378+1</f>
        <v>3</v>
      </c>
      <c r="B379" s="104" t="s">
        <v>190</v>
      </c>
      <c r="C379" s="105"/>
      <c r="D379" s="87">
        <f>+Junio!M379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+Junio!M380</f>
        <v>6</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6</v>
      </c>
      <c r="N380" s="41">
        <f t="shared" ref="N380:N381" si="16">+AS380</f>
        <v>0</v>
      </c>
      <c r="O380" s="7" t="s">
        <v>243</v>
      </c>
      <c r="P380" s="7" t="s">
        <v>274</v>
      </c>
      <c r="Q380" s="7" t="s">
        <v>282</v>
      </c>
      <c r="R380" s="7" t="s">
        <v>283</v>
      </c>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R5:R9">
    <cfRule type="containsText" dxfId="1204" priority="230" operator="containsText" text="ROJO">
      <formula>NOT(ISERROR(SEARCH("ROJO",R5)))</formula>
    </cfRule>
    <cfRule type="containsText" dxfId="1203" priority="227" operator="containsText" text="VENCIDO">
      <formula>NOT(ISERROR(SEARCH("VENCIDO",R5)))</formula>
    </cfRule>
    <cfRule type="containsText" dxfId="1202" priority="228" operator="containsText" text="VERDE">
      <formula>NOT(ISERROR(SEARCH("VERDE",R5)))</formula>
    </cfRule>
    <cfRule type="containsText" dxfId="1201" priority="229" stopIfTrue="1" operator="containsText" text="AMARILLO">
      <formula>NOT(ISERROR(SEARCH("AMARILLO",R5)))</formula>
    </cfRule>
  </conditionalFormatting>
  <conditionalFormatting sqref="R11:R15">
    <cfRule type="containsText" dxfId="1200" priority="224" operator="containsText" text="ROJO">
      <formula>NOT(ISERROR(SEARCH("ROJO",R11)))</formula>
    </cfRule>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onditionalFormatting>
  <conditionalFormatting sqref="R17:R21">
    <cfRule type="containsText" dxfId="1196" priority="218" operator="containsText" text="VERDE">
      <formula>NOT(ISERROR(SEARCH("VERDE",R17)))</formula>
    </cfRule>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onditionalFormatting>
  <conditionalFormatting sqref="R23:R27">
    <cfRule type="containsText" dxfId="1192" priority="211" operator="containsText" text="VENCIDO">
      <formula>NOT(ISERROR(SEARCH("VENCIDO",R23)))</formula>
    </cfRule>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2" operator="containsText" text="VERDE">
      <formula>NOT(ISERROR(SEARCH("VERDE",R23)))</formula>
    </cfRule>
  </conditionalFormatting>
  <conditionalFormatting sqref="R29:R33">
    <cfRule type="containsText" dxfId="1188" priority="210" operator="containsText" text="ROJO">
      <formula>NOT(ISERROR(SEARCH("ROJO",R29)))</formula>
    </cfRule>
    <cfRule type="containsText" dxfId="1187" priority="207" operator="containsText" text="VENCIDO">
      <formula>NOT(ISERROR(SEARCH("VENCIDO",R29)))</formula>
    </cfRule>
    <cfRule type="containsText" dxfId="1186" priority="208" operator="containsText" text="VERDE">
      <formula>NOT(ISERROR(SEARCH("VERDE",R29)))</formula>
    </cfRule>
    <cfRule type="containsText" dxfId="1185" priority="209" stopIfTrue="1" operator="containsText" text="AMARILLO">
      <formula>NOT(ISERROR(SEARCH("AMARILLO",R29)))</formula>
    </cfRule>
  </conditionalFormatting>
  <conditionalFormatting sqref="R35:R39">
    <cfRule type="containsText" dxfId="1184" priority="204" operator="containsText" text="ROJO">
      <formula>NOT(ISERROR(SEARCH("ROJO",R35)))</formula>
    </cfRule>
    <cfRule type="containsText" dxfId="1183" priority="201" operator="containsText" text="VENCIDO">
      <formula>NOT(ISERROR(SEARCH("VENCIDO",R35)))</formula>
    </cfRule>
    <cfRule type="containsText" dxfId="1182" priority="202" operator="containsText" text="VERDE">
      <formula>NOT(ISERROR(SEARCH("VERDE",R35)))</formula>
    </cfRule>
    <cfRule type="containsText" dxfId="1181" priority="203" stopIfTrue="1" operator="containsText" text="AMARILLO">
      <formula>NOT(ISERROR(SEARCH("AMARILLO",R35)))</formula>
    </cfRule>
  </conditionalFormatting>
  <conditionalFormatting sqref="R41:R45">
    <cfRule type="containsText" dxfId="1180" priority="200" operator="containsText" text="ROJO">
      <formula>NOT(ISERROR(SEARCH("ROJO",R41)))</formula>
    </cfRule>
    <cfRule type="containsText" dxfId="1179" priority="199" stopIfTrue="1" operator="containsText" text="AMARILLO">
      <formula>NOT(ISERROR(SEARCH("AMARILLO",R41)))</formula>
    </cfRule>
    <cfRule type="containsText" dxfId="1178" priority="198" operator="containsText" text="VERDE">
      <formula>NOT(ISERROR(SEARCH("VERDE",R41)))</formula>
    </cfRule>
    <cfRule type="containsText" dxfId="117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6" priority="195" operator="containsText" text="ROJO">
      <formula>NOT(ISERROR(SEARCH("ROJO",R47)))</formula>
    </cfRule>
    <cfRule type="containsText" dxfId="1175" priority="194" stopIfTrue="1" operator="containsText" text="AMARILLO">
      <formula>NOT(ISERROR(SEARCH("AMARILLO",R47)))</formula>
    </cfRule>
    <cfRule type="containsText" dxfId="1174" priority="193" operator="containsText" text="VERDE">
      <formula>NOT(ISERROR(SEARCH("VERDE",R47)))</formula>
    </cfRule>
    <cfRule type="containsText" dxfId="1173" priority="192" operator="containsText" text="VENCIDO">
      <formula>NOT(ISERROR(SEARCH("VENCIDO",R47)))</formula>
    </cfRule>
  </conditionalFormatting>
  <conditionalFormatting sqref="R83:R87 R89:R93">
    <cfRule type="containsText" dxfId="1172" priority="189" stopIfTrue="1" operator="containsText" text="AMARILLO">
      <formula>NOT(ISERROR(SEARCH("AMARILLO",R83)))</formula>
    </cfRule>
    <cfRule type="containsText" dxfId="1171" priority="190" operator="containsText" text="ROJO">
      <formula>NOT(ISERROR(SEARCH("ROJO",R83)))</formula>
    </cfRule>
    <cfRule type="containsText" dxfId="1170" priority="187" operator="containsText" text="VENCIDO">
      <formula>NOT(ISERROR(SEARCH("VENCIDO",R83)))</formula>
    </cfRule>
    <cfRule type="containsText" dxfId="1169" priority="188" operator="containsText" text="VERDE">
      <formula>NOT(ISERROR(SEARCH("VERDE",R83)))</formula>
    </cfRule>
  </conditionalFormatting>
  <conditionalFormatting sqref="R101:R105">
    <cfRule type="containsText" dxfId="1168" priority="184" stopIfTrue="1" operator="containsText" text="AMARILLO">
      <formula>NOT(ISERROR(SEARCH("AMARILLO",R101)))</formula>
    </cfRule>
    <cfRule type="containsText" dxfId="1167" priority="185" operator="containsText" text="ROJO">
      <formula>NOT(ISERROR(SEARCH("ROJO",R101)))</formula>
    </cfRule>
    <cfRule type="containsText" dxfId="1166" priority="182" operator="containsText" text="VENCIDO">
      <formula>NOT(ISERROR(SEARCH("VENCIDO",R101)))</formula>
    </cfRule>
    <cfRule type="containsText" dxfId="1165" priority="183" operator="containsText" text="VERDE">
      <formula>NOT(ISERROR(SEARCH("VERDE",R101)))</formula>
    </cfRule>
  </conditionalFormatting>
  <conditionalFormatting sqref="R149:R153">
    <cfRule type="containsText" dxfId="1164" priority="178" operator="containsText" text="VERDE">
      <formula>NOT(ISERROR(SEARCH("VERDE",R149)))</formula>
    </cfRule>
    <cfRule type="containsText" dxfId="1163" priority="177" operator="containsText" text="VENCIDO">
      <formula>NOT(ISERROR(SEARCH("VENCIDO",R149)))</formula>
    </cfRule>
    <cfRule type="containsText" dxfId="1162" priority="179" stopIfTrue="1" operator="containsText" text="AMARILLO">
      <formula>NOT(ISERROR(SEARCH("AMARILLO",R149)))</formula>
    </cfRule>
    <cfRule type="containsText" dxfId="1161" priority="180" operator="containsText" text="ROJO">
      <formula>NOT(ISERROR(SEARCH("ROJO",R149)))</formula>
    </cfRule>
  </conditionalFormatting>
  <conditionalFormatting sqref="R155:R159">
    <cfRule type="containsText" dxfId="1160" priority="176" operator="containsText" text="ROJO">
      <formula>NOT(ISERROR(SEARCH("ROJO",R155)))</formula>
    </cfRule>
    <cfRule type="containsText" dxfId="1159" priority="174" operator="containsText" text="VERDE">
      <formula>NOT(ISERROR(SEARCH("VERDE",R155)))</formula>
    </cfRule>
    <cfRule type="containsText" dxfId="1158" priority="175" stopIfTrue="1" operator="containsText" text="AMARILLO">
      <formula>NOT(ISERROR(SEARCH("AMARILLO",R155)))</formula>
    </cfRule>
    <cfRule type="containsText" dxfId="1157" priority="173" operator="containsText" text="VENCIDO">
      <formula>NOT(ISERROR(SEARCH("VENCIDO",R155)))</formula>
    </cfRule>
  </conditionalFormatting>
  <conditionalFormatting sqref="R161:R165">
    <cfRule type="containsText" dxfId="1156" priority="170" operator="containsText" text="VERDE">
      <formula>NOT(ISERROR(SEARCH("VERDE",R161)))</formula>
    </cfRule>
    <cfRule type="containsText" dxfId="1155" priority="169" operator="containsText" text="VENCIDO">
      <formula>NOT(ISERROR(SEARCH("VENCIDO",R161)))</formula>
    </cfRule>
    <cfRule type="containsText" dxfId="1154" priority="171" stopIfTrue="1" operator="containsText" text="AMARILLO">
      <formula>NOT(ISERROR(SEARCH("AMARILLO",R161)))</formula>
    </cfRule>
    <cfRule type="containsText" dxfId="1153" priority="172" operator="containsText" text="ROJO">
      <formula>NOT(ISERROR(SEARCH("ROJO",R161)))</formula>
    </cfRule>
  </conditionalFormatting>
  <conditionalFormatting sqref="R167:R171">
    <cfRule type="containsText" dxfId="1152" priority="164" operator="containsText" text="VENCIDO">
      <formula>NOT(ISERROR(SEARCH("VENCIDO",R167)))</formula>
    </cfRule>
    <cfRule type="containsText" dxfId="1151" priority="166" stopIfTrue="1" operator="containsText" text="AMARILLO">
      <formula>NOT(ISERROR(SEARCH("AMARILLO",R167)))</formula>
    </cfRule>
    <cfRule type="containsText" dxfId="1150" priority="167" operator="containsText" text="ROJO">
      <formula>NOT(ISERROR(SEARCH("ROJO",R167)))</formula>
    </cfRule>
    <cfRule type="containsText" dxfId="1149" priority="165" operator="containsText" text="VERDE">
      <formula>NOT(ISERROR(SEARCH("VERDE",R167)))</formula>
    </cfRule>
  </conditionalFormatting>
  <conditionalFormatting sqref="R173:R177">
    <cfRule type="containsText" dxfId="1148" priority="160" operator="containsText" text="VERDE">
      <formula>NOT(ISERROR(SEARCH("VERDE",R173)))</formula>
    </cfRule>
    <cfRule type="containsText" dxfId="1147" priority="161" stopIfTrue="1" operator="containsText" text="AMARILLO">
      <formula>NOT(ISERROR(SEARCH("AMARILLO",R173)))</formula>
    </cfRule>
    <cfRule type="containsText" dxfId="1146" priority="162" operator="containsText" text="ROJO">
      <formula>NOT(ISERROR(SEARCH("ROJO",R173)))</formula>
    </cfRule>
    <cfRule type="containsText" dxfId="1145" priority="159" operator="containsText" text="VENCIDO">
      <formula>NOT(ISERROR(SEARCH("VENCIDO",R173)))</formula>
    </cfRule>
  </conditionalFormatting>
  <conditionalFormatting sqref="R179:R183">
    <cfRule type="containsText" dxfId="1144" priority="157" operator="containsText" text="ROJO">
      <formula>NOT(ISERROR(SEARCH("ROJO",R179)))</formula>
    </cfRule>
    <cfRule type="containsText" dxfId="1143" priority="156" stopIfTrue="1" operator="containsText" text="AMARILLO">
      <formula>NOT(ISERROR(SEARCH("AMARILLO",R179)))</formula>
    </cfRule>
    <cfRule type="containsText" dxfId="1142" priority="154" operator="containsText" text="VENCIDO">
      <formula>NOT(ISERROR(SEARCH("VENCIDO",R179)))</formula>
    </cfRule>
    <cfRule type="containsText" dxfId="1141" priority="155" operator="containsText" text="VERDE">
      <formula>NOT(ISERROR(SEARCH("VERDE",R179)))</formula>
    </cfRule>
  </conditionalFormatting>
  <conditionalFormatting sqref="R185:R189 R191:R195">
    <cfRule type="containsText" dxfId="1140" priority="151" stopIfTrue="1" operator="containsText" text="AMARILLO">
      <formula>NOT(ISERROR(SEARCH("AMARILLO",R185)))</formula>
    </cfRule>
    <cfRule type="containsText" dxfId="1139" priority="150" operator="containsText" text="VERDE">
      <formula>NOT(ISERROR(SEARCH("VERDE",R185)))</formula>
    </cfRule>
    <cfRule type="containsText" dxfId="1138" priority="149" operator="containsText" text="VENCIDO">
      <formula>NOT(ISERROR(SEARCH("VENCIDO",R185)))</formula>
    </cfRule>
    <cfRule type="containsText" dxfId="1137" priority="152" operator="containsText" text="ROJO">
      <formula>NOT(ISERROR(SEARCH("ROJO",R185)))</formula>
    </cfRule>
  </conditionalFormatting>
  <conditionalFormatting sqref="R197:R201 R203:R207 R209:R213 R215:R219">
    <cfRule type="containsText" dxfId="1136" priority="146" stopIfTrue="1" operator="containsText" text="AMARILLO">
      <formula>NOT(ISERROR(SEARCH("AMARILLO",R197)))</formula>
    </cfRule>
    <cfRule type="containsText" dxfId="1135" priority="147" operator="containsText" text="ROJO">
      <formula>NOT(ISERROR(SEARCH("ROJO",R197)))</formula>
    </cfRule>
    <cfRule type="containsText" dxfId="1134" priority="144" operator="containsText" text="VENCIDO">
      <formula>NOT(ISERROR(SEARCH("VENCIDO",R197)))</formula>
    </cfRule>
    <cfRule type="containsText" dxfId="1133" priority="145" operator="containsText" text="VERDE">
      <formula>NOT(ISERROR(SEARCH("VERDE",R197)))</formula>
    </cfRule>
  </conditionalFormatting>
  <conditionalFormatting sqref="R222:R226">
    <cfRule type="containsText" dxfId="1132" priority="141" operator="containsText" text="ROJO">
      <formula>NOT(ISERROR(SEARCH("ROJO",R222)))</formula>
    </cfRule>
    <cfRule type="containsText" dxfId="1131" priority="140" stopIfTrue="1" operator="containsText" text="AMARILLO">
      <formula>NOT(ISERROR(SEARCH("AMARILLO",R222)))</formula>
    </cfRule>
    <cfRule type="containsText" dxfId="1130" priority="139" operator="containsText" text="VERDE">
      <formula>NOT(ISERROR(SEARCH("VERDE",R222)))</formula>
    </cfRule>
    <cfRule type="containsText" dxfId="1129" priority="138" operator="containsText" text="VENCIDO">
      <formula>NOT(ISERROR(SEARCH("VENCIDO",R222)))</formula>
    </cfRule>
  </conditionalFormatting>
  <conditionalFormatting sqref="R228:R232 R234:R238 R240:R244">
    <cfRule type="containsText" dxfId="1128" priority="133" operator="containsText" text="VENCIDO">
      <formula>NOT(ISERROR(SEARCH("VENCIDO",R228)))</formula>
    </cfRule>
    <cfRule type="containsText" dxfId="1127" priority="134" operator="containsText" text="VERDE">
      <formula>NOT(ISERROR(SEARCH("VERDE",R228)))</formula>
    </cfRule>
    <cfRule type="containsText" dxfId="1126" priority="135" stopIfTrue="1" operator="containsText" text="AMARILLO">
      <formula>NOT(ISERROR(SEARCH("AMARILLO",R228)))</formula>
    </cfRule>
    <cfRule type="containsText" dxfId="1125" priority="136" operator="containsText" text="ROJO">
      <formula>NOT(ISERROR(SEARCH("ROJO",R228)))</formula>
    </cfRule>
  </conditionalFormatting>
  <conditionalFormatting sqref="R246:R250">
    <cfRule type="containsText" dxfId="1124" priority="128" operator="containsText" text="VENCIDO">
      <formula>NOT(ISERROR(SEARCH("VENCIDO",R246)))</formula>
    </cfRule>
    <cfRule type="containsText" dxfId="1123" priority="129" operator="containsText" text="VERDE">
      <formula>NOT(ISERROR(SEARCH("VERDE",R246)))</formula>
    </cfRule>
    <cfRule type="containsText" dxfId="1122" priority="130" stopIfTrue="1" operator="containsText" text="AMARILLO">
      <formula>NOT(ISERROR(SEARCH("AMARILLO",R246)))</formula>
    </cfRule>
    <cfRule type="containsText" dxfId="1121" priority="131" operator="containsText" text="ROJO">
      <formula>NOT(ISERROR(SEARCH("ROJO",R246)))</formula>
    </cfRule>
  </conditionalFormatting>
  <conditionalFormatting sqref="R252:R256">
    <cfRule type="containsText" dxfId="1120" priority="123" operator="containsText" text="VENCIDO">
      <formula>NOT(ISERROR(SEARCH("VENCIDO",R252)))</formula>
    </cfRule>
    <cfRule type="containsText" dxfId="1119" priority="124" operator="containsText" text="VERDE">
      <formula>NOT(ISERROR(SEARCH("VERDE",R252)))</formula>
    </cfRule>
    <cfRule type="containsText" dxfId="1118" priority="125" stopIfTrue="1" operator="containsText" text="AMARILLO">
      <formula>NOT(ISERROR(SEARCH("AMARILLO",R252)))</formula>
    </cfRule>
    <cfRule type="containsText" dxfId="1117" priority="126" operator="containsText" text="ROJO">
      <formula>NOT(ISERROR(SEARCH("ROJO",R252)))</formula>
    </cfRule>
  </conditionalFormatting>
  <conditionalFormatting sqref="R258:R262 R264:R268">
    <cfRule type="containsText" dxfId="1116" priority="121" operator="containsText" text="ROJO">
      <formula>NOT(ISERROR(SEARCH("ROJO",R258)))</formula>
    </cfRule>
    <cfRule type="containsText" dxfId="1115" priority="120" stopIfTrue="1" operator="containsText" text="AMARILLO">
      <formula>NOT(ISERROR(SEARCH("AMARILLO",R258)))</formula>
    </cfRule>
    <cfRule type="containsText" dxfId="1114" priority="118" operator="containsText" text="VENCIDO">
      <formula>NOT(ISERROR(SEARCH("VENCIDO",R258)))</formula>
    </cfRule>
    <cfRule type="containsText" dxfId="1113" priority="119" operator="containsText" text="VERDE">
      <formula>NOT(ISERROR(SEARCH("VERDE",R258)))</formula>
    </cfRule>
  </conditionalFormatting>
  <conditionalFormatting sqref="R270:R274 R276:R280 R282:R286 R288:R292">
    <cfRule type="containsText" dxfId="1112" priority="113" operator="containsText" text="VENCIDO">
      <formula>NOT(ISERROR(SEARCH("VENCIDO",R270)))</formula>
    </cfRule>
    <cfRule type="containsText" dxfId="1111" priority="114" operator="containsText" text="VERDE">
      <formula>NOT(ISERROR(SEARCH("VERDE",R270)))</formula>
    </cfRule>
    <cfRule type="containsText" dxfId="1110" priority="115" stopIfTrue="1" operator="containsText" text="AMARILLO">
      <formula>NOT(ISERROR(SEARCH("AMARILLO",R270)))</formula>
    </cfRule>
    <cfRule type="containsText" dxfId="1109" priority="116" operator="containsText" text="ROJO">
      <formula>NOT(ISERROR(SEARCH("ROJO",R270)))</formula>
    </cfRule>
  </conditionalFormatting>
  <conditionalFormatting sqref="R295:R300">
    <cfRule type="containsText" dxfId="1108" priority="108" operator="containsText" text="VERDE">
      <formula>NOT(ISERROR(SEARCH("VERDE",R295)))</formula>
    </cfRule>
    <cfRule type="containsText" dxfId="1107" priority="109" stopIfTrue="1" operator="containsText" text="AMARILLO">
      <formula>NOT(ISERROR(SEARCH("AMARILLO",R295)))</formula>
    </cfRule>
    <cfRule type="containsText" dxfId="1106" priority="110" operator="containsText" text="ROJO">
      <formula>NOT(ISERROR(SEARCH("ROJO",R295)))</formula>
    </cfRule>
    <cfRule type="containsText" dxfId="1105" priority="107" operator="containsText" text="VENCIDO">
      <formula>NOT(ISERROR(SEARCH("VENCIDO",R295)))</formula>
    </cfRule>
  </conditionalFormatting>
  <conditionalFormatting sqref="R302:R307 R309:R314">
    <cfRule type="containsText" dxfId="1104" priority="103" stopIfTrue="1" operator="containsText" text="AMARILLO">
      <formula>NOT(ISERROR(SEARCH("AMARILLO",R302)))</formula>
    </cfRule>
    <cfRule type="containsText" dxfId="1103" priority="102" operator="containsText" text="VERDE">
      <formula>NOT(ISERROR(SEARCH("VERDE",R302)))</formula>
    </cfRule>
    <cfRule type="containsText" dxfId="1102" priority="101" operator="containsText" text="VENCIDO">
      <formula>NOT(ISERROR(SEARCH("VENCIDO",R302)))</formula>
    </cfRule>
    <cfRule type="containsText" dxfId="1101" priority="104" operator="containsText" text="ROJO">
      <formula>NOT(ISERROR(SEARCH("ROJO",R302)))</formula>
    </cfRule>
  </conditionalFormatting>
  <conditionalFormatting sqref="R316:R321 R323:R328 R330:R335">
    <cfRule type="containsText" dxfId="1100" priority="98" operator="containsText" text="ROJO">
      <formula>NOT(ISERROR(SEARCH("ROJO",R316)))</formula>
    </cfRule>
    <cfRule type="containsText" dxfId="1099" priority="97" stopIfTrue="1" operator="containsText" text="AMARILLO">
      <formula>NOT(ISERROR(SEARCH("AMARILLO",R316)))</formula>
    </cfRule>
    <cfRule type="containsText" dxfId="1098" priority="96" operator="containsText" text="VERDE">
      <formula>NOT(ISERROR(SEARCH("VERDE",R316)))</formula>
    </cfRule>
    <cfRule type="containsText" dxfId="1097" priority="95" operator="containsText" text="VENCIDO">
      <formula>NOT(ISERROR(SEARCH("VENCIDO",R316)))</formula>
    </cfRule>
  </conditionalFormatting>
  <conditionalFormatting sqref="R337:R342 R344:R349">
    <cfRule type="containsText" dxfId="1096" priority="91" stopIfTrue="1" operator="containsText" text="AMARILLO">
      <formula>NOT(ISERROR(SEARCH("AMARILLO",R337)))</formula>
    </cfRule>
    <cfRule type="containsText" dxfId="1095" priority="90" operator="containsText" text="VERDE">
      <formula>NOT(ISERROR(SEARCH("VERDE",R337)))</formula>
    </cfRule>
    <cfRule type="containsText" dxfId="1094" priority="89" operator="containsText" text="VENCIDO">
      <formula>NOT(ISERROR(SEARCH("VENCIDO",R337)))</formula>
    </cfRule>
    <cfRule type="containsText" dxfId="1093" priority="92" operator="containsText" text="ROJO">
      <formula>NOT(ISERROR(SEARCH("ROJO",R337)))</formula>
    </cfRule>
  </conditionalFormatting>
  <conditionalFormatting sqref="R351:R356">
    <cfRule type="containsText" dxfId="1092" priority="86" operator="containsText" text="ROJO">
      <formula>NOT(ISERROR(SEARCH("ROJO",R351)))</formula>
    </cfRule>
    <cfRule type="containsText" dxfId="1091" priority="85" stopIfTrue="1" operator="containsText" text="AMARILLO">
      <formula>NOT(ISERROR(SEARCH("AMARILLO",R351)))</formula>
    </cfRule>
    <cfRule type="containsText" dxfId="1090" priority="84" operator="containsText" text="VERDE">
      <formula>NOT(ISERROR(SEARCH("VERDE",R351)))</formula>
    </cfRule>
    <cfRule type="containsText" dxfId="1089" priority="83" operator="containsText" text="VENCIDO">
      <formula>NOT(ISERROR(SEARCH("VENCIDO",R351)))</formula>
    </cfRule>
  </conditionalFormatting>
  <conditionalFormatting sqref="R358:R363">
    <cfRule type="containsText" dxfId="1088" priority="79" stopIfTrue="1" operator="containsText" text="AMARILLO">
      <formula>NOT(ISERROR(SEARCH("AMARILLO",R358)))</formula>
    </cfRule>
    <cfRule type="containsText" dxfId="1087" priority="78" operator="containsText" text="VERDE">
      <formula>NOT(ISERROR(SEARCH("VERDE",R358)))</formula>
    </cfRule>
    <cfRule type="containsText" dxfId="1086" priority="77" operator="containsText" text="VENCIDO">
      <formula>NOT(ISERROR(SEARCH("VENCIDO",R358)))</formula>
    </cfRule>
    <cfRule type="containsText" dxfId="1085" priority="80" operator="containsText" text="ROJO">
      <formula>NOT(ISERROR(SEARCH("ROJO",R358)))</formula>
    </cfRule>
  </conditionalFormatting>
  <conditionalFormatting sqref="R365:R371">
    <cfRule type="containsText" dxfId="1084" priority="76" operator="containsText" text="ROJO">
      <formula>NOT(ISERROR(SEARCH("ROJO",R365)))</formula>
    </cfRule>
    <cfRule type="containsText" dxfId="1083" priority="75" stopIfTrue="1" operator="containsText" text="AMARILLO">
      <formula>NOT(ISERROR(SEARCH("AMARILLO",R365)))</formula>
    </cfRule>
    <cfRule type="containsText" dxfId="1082" priority="73" operator="containsText" text="VENCIDO">
      <formula>NOT(ISERROR(SEARCH("VENCIDO",R365)))</formula>
    </cfRule>
    <cfRule type="containsText" dxfId="1081" priority="74" operator="containsText" text="VERDE">
      <formula>NOT(ISERROR(SEARCH("VERDE",R365)))</formula>
    </cfRule>
  </conditionalFormatting>
  <conditionalFormatting sqref="M377:M381">
    <cfRule type="cellIs" dxfId="108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36" zoomScale="78" zoomScaleNormal="78" workbookViewId="0">
      <selection activeCell="O351" sqref="O351"/>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+Julio!M5</f>
        <v>60</v>
      </c>
      <c r="E5" s="130">
        <v>100</v>
      </c>
      <c r="F5" s="127">
        <v>5</v>
      </c>
      <c r="G5" s="127"/>
      <c r="H5" s="127">
        <v>40</v>
      </c>
      <c r="I5" s="127"/>
      <c r="J5" s="145">
        <f>+F5+G5</f>
        <v>5</v>
      </c>
      <c r="K5" s="148">
        <f>+AO5</f>
        <v>45</v>
      </c>
      <c r="L5" s="158">
        <f>+J5+K5</f>
        <v>50</v>
      </c>
      <c r="M5" s="161">
        <f>+(D5+E5)-(L5)+H5-I5</f>
        <v>150</v>
      </c>
      <c r="N5" s="2">
        <v>100</v>
      </c>
      <c r="O5" s="3" t="s">
        <v>288</v>
      </c>
      <c r="P5" s="3" t="s">
        <v>194</v>
      </c>
      <c r="Q5" s="4">
        <v>46568</v>
      </c>
      <c r="R5" s="5" t="str">
        <f ca="1">IF(Q5=0," ",IFERROR(IF(DATEDIF(TODAY(),Q5,"M")&lt;=5,"ROJO",IF(DATEDIF(TODAY(),Q5,"M")&gt;=12,"VERDE",IF(AND(DATEDIF(TODAY(),Q5,"M")&gt;=6,DATEDIF(TODAY(),Q5,"M")&lt;=11),"AMARILLO"))),S5))</f>
        <v>AMARILLO</v>
      </c>
      <c r="S5" s="5" t="str">
        <f>IF(Q5=0," ",IF(Q5&lt;=$N$4,"VENCIDO","NO VENCIDO"))</f>
        <v>NO VENCIDO</v>
      </c>
      <c r="T5" s="6"/>
      <c r="U5" s="7"/>
      <c r="V5" s="7"/>
      <c r="W5" s="8"/>
      <c r="X5" s="8"/>
      <c r="Y5" s="164">
        <f>+AT5</f>
        <v>0</v>
      </c>
      <c r="Z5" s="9"/>
      <c r="AA5" s="1"/>
      <c r="AB5" s="172">
        <v>45</v>
      </c>
      <c r="AC5" s="172"/>
      <c r="AD5" s="173">
        <f>+AB5+AC5</f>
        <v>45</v>
      </c>
      <c r="AE5" s="121"/>
      <c r="AF5" s="121"/>
      <c r="AG5" s="121"/>
      <c r="AH5" s="121"/>
      <c r="AI5" s="121"/>
      <c r="AJ5" s="121"/>
      <c r="AK5" s="121"/>
      <c r="AL5" s="121"/>
      <c r="AM5" s="121"/>
      <c r="AN5" s="121"/>
      <c r="AO5" s="124">
        <f>SUM(AD5:AN9)</f>
        <v>45</v>
      </c>
      <c r="AP5" s="12"/>
      <c r="AQ5" s="44"/>
    </row>
    <row r="6" spans="1:43" ht="16.5">
      <c r="A6" s="178"/>
      <c r="B6" s="199"/>
      <c r="C6" s="200"/>
      <c r="D6" s="219"/>
      <c r="E6" s="131"/>
      <c r="F6" s="128"/>
      <c r="G6" s="128"/>
      <c r="H6" s="128"/>
      <c r="I6" s="128"/>
      <c r="J6" s="146"/>
      <c r="K6" s="149"/>
      <c r="L6" s="159"/>
      <c r="M6" s="162"/>
      <c r="N6" s="2">
        <v>50</v>
      </c>
      <c r="O6" s="2" t="s">
        <v>240</v>
      </c>
      <c r="P6" s="3" t="s">
        <v>194</v>
      </c>
      <c r="Q6" s="4">
        <v>46386</v>
      </c>
      <c r="R6" s="5" t="str">
        <f ca="1">IF(Q6=0," ",IFERROR(IF(DATEDIF(TODAY(),Q6,"M")&lt;=5,"ROJO",IF(DATEDIF(TODAY(),Q6,"M")&gt;=12,"VERDE",IF(AND(DATEDIF(TODAY(),Q6,"M")&gt;=6,DATEDIF(TODAY(),Q6,"M")&lt;=11),"AMARILLO"))),S6))</f>
        <v>ROJO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150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+Julio!M11</f>
        <v>24</v>
      </c>
      <c r="E11" s="130"/>
      <c r="F11" s="127">
        <v>5</v>
      </c>
      <c r="G11" s="127"/>
      <c r="H11" s="127"/>
      <c r="I11" s="127"/>
      <c r="J11" s="145">
        <f>+F11+G11</f>
        <v>5</v>
      </c>
      <c r="K11" s="148">
        <f>+AO11</f>
        <v>0</v>
      </c>
      <c r="L11" s="158">
        <f>+J11+K11</f>
        <v>5</v>
      </c>
      <c r="M11" s="161">
        <f>+(D11+E11)-(L11)+H11-I11</f>
        <v>19</v>
      </c>
      <c r="N11" s="2">
        <v>19</v>
      </c>
      <c r="O11" s="2" t="s">
        <v>264</v>
      </c>
      <c r="P11" s="3" t="s">
        <v>194</v>
      </c>
      <c r="Q11" s="4">
        <v>46568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19</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+Julio!M17</f>
        <v>20</v>
      </c>
      <c r="E17" s="130"/>
      <c r="F17" s="127"/>
      <c r="G17" s="127"/>
      <c r="H17" s="127"/>
      <c r="I17" s="127"/>
      <c r="J17" s="145">
        <f>+F17+G17</f>
        <v>0</v>
      </c>
      <c r="K17" s="148">
        <f>+AO17</f>
        <v>0</v>
      </c>
      <c r="L17" s="158">
        <f>+J17+K17</f>
        <v>0</v>
      </c>
      <c r="M17" s="161">
        <f>+(D17+E17)-(L17)+H17-I17</f>
        <v>20</v>
      </c>
      <c r="N17" s="2">
        <v>20</v>
      </c>
      <c r="O17" s="3" t="s">
        <v>304</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+Julio!M23</f>
        <v>0</v>
      </c>
      <c r="E23" s="130">
        <v>100</v>
      </c>
      <c r="F23" s="127">
        <v>21</v>
      </c>
      <c r="G23" s="127"/>
      <c r="H23" s="127"/>
      <c r="I23" s="127"/>
      <c r="J23" s="145">
        <f>+F23+G23</f>
        <v>21</v>
      </c>
      <c r="K23" s="148">
        <f>+AO23</f>
        <v>0</v>
      </c>
      <c r="L23" s="158">
        <f>+J23+K23</f>
        <v>21</v>
      </c>
      <c r="M23" s="161">
        <f>+(D23+E23)-(L23)+H23-I23</f>
        <v>79</v>
      </c>
      <c r="N23" s="2">
        <v>20</v>
      </c>
      <c r="O23" s="94" t="s">
        <v>296</v>
      </c>
      <c r="P23" s="3" t="s">
        <v>202</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v>59</v>
      </c>
      <c r="O24" s="94" t="s">
        <v>305</v>
      </c>
      <c r="P24" s="3" t="s">
        <v>202</v>
      </c>
      <c r="Q24" s="4">
        <v>46916</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79</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+Julio!M29</f>
        <v>7</v>
      </c>
      <c r="E29" s="130">
        <v>57</v>
      </c>
      <c r="F29" s="127">
        <v>14</v>
      </c>
      <c r="G29" s="127"/>
      <c r="H29" s="127"/>
      <c r="I29" s="127"/>
      <c r="J29" s="145">
        <f>+F29+G29</f>
        <v>14</v>
      </c>
      <c r="K29" s="148">
        <f>+AO29</f>
        <v>0</v>
      </c>
      <c r="L29" s="158">
        <f>+J29+K29</f>
        <v>14</v>
      </c>
      <c r="M29" s="161">
        <f>+(D29+E29)-(L29)+H29-I29</f>
        <v>50</v>
      </c>
      <c r="N29" s="2">
        <v>50</v>
      </c>
      <c r="O29" s="3" t="s">
        <v>289</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50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+Julio!M35</f>
        <v>6</v>
      </c>
      <c r="E35" s="130"/>
      <c r="F35" s="127"/>
      <c r="G35" s="127"/>
      <c r="H35" s="127"/>
      <c r="I35" s="127"/>
      <c r="J35" s="145">
        <f>+F35+G35</f>
        <v>0</v>
      </c>
      <c r="K35" s="148">
        <f>+AO35</f>
        <v>0</v>
      </c>
      <c r="L35" s="158">
        <f>+J35+K35</f>
        <v>0</v>
      </c>
      <c r="M35" s="161">
        <f>+(D35+E35)-(L35)+H35-I35</f>
        <v>6</v>
      </c>
      <c r="N35" s="2">
        <v>6</v>
      </c>
      <c r="O35" s="3" t="s">
        <v>318</v>
      </c>
      <c r="P35" s="3" t="s">
        <v>319</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6</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+Julio!M41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+Julio!M47</f>
        <v>10</v>
      </c>
      <c r="E47" s="130">
        <v>20</v>
      </c>
      <c r="F47" s="127">
        <v>6</v>
      </c>
      <c r="G47" s="127"/>
      <c r="H47" s="127"/>
      <c r="I47" s="127"/>
      <c r="J47" s="145">
        <f>+F47+G47</f>
        <v>6</v>
      </c>
      <c r="K47" s="148">
        <f>+AO47</f>
        <v>0</v>
      </c>
      <c r="L47" s="158">
        <f>+J47+K47</f>
        <v>6</v>
      </c>
      <c r="M47" s="161">
        <f>+(D47+E47)-(L47)+H47-I47</f>
        <v>24</v>
      </c>
      <c r="N47" s="2">
        <v>20</v>
      </c>
      <c r="O47" s="93" t="s">
        <v>306</v>
      </c>
      <c r="P47" s="3" t="s">
        <v>205</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v>4</v>
      </c>
      <c r="O48" s="93" t="s">
        <v>268</v>
      </c>
      <c r="P48" s="3" t="s">
        <v>194</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24</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+Julio!M53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+Julio!M59</f>
        <v>12</v>
      </c>
      <c r="E59" s="130">
        <v>20</v>
      </c>
      <c r="F59" s="127">
        <v>7</v>
      </c>
      <c r="G59" s="127"/>
      <c r="H59" s="127"/>
      <c r="I59" s="127"/>
      <c r="J59" s="145">
        <f>+F59+G59</f>
        <v>7</v>
      </c>
      <c r="K59" s="148">
        <f>+AO59</f>
        <v>0</v>
      </c>
      <c r="L59" s="158">
        <f>+J59+K59</f>
        <v>7</v>
      </c>
      <c r="M59" s="161">
        <f>+(D59+E59)-(L59)+H59-I59</f>
        <v>25</v>
      </c>
      <c r="N59" s="2">
        <v>25</v>
      </c>
      <c r="O59" s="3" t="s">
        <v>287</v>
      </c>
      <c r="P59" s="3" t="s">
        <v>207</v>
      </c>
      <c r="Q59" s="4">
        <v>46782</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25</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+Julio!M65</f>
        <v>10</v>
      </c>
      <c r="E65" s="130">
        <v>20</v>
      </c>
      <c r="F65" s="127">
        <v>9</v>
      </c>
      <c r="G65" s="127"/>
      <c r="H65" s="127"/>
      <c r="I65" s="127"/>
      <c r="J65" s="145">
        <f>+F65+G65</f>
        <v>9</v>
      </c>
      <c r="K65" s="148">
        <f>+AO65</f>
        <v>0</v>
      </c>
      <c r="L65" s="158">
        <f>+J65+K65</f>
        <v>9</v>
      </c>
      <c r="M65" s="161">
        <f>+(D65+E65)-(L65)+H65-I65</f>
        <v>21</v>
      </c>
      <c r="N65" s="2">
        <v>21</v>
      </c>
      <c r="O65" s="3" t="s">
        <v>290</v>
      </c>
      <c r="P65" s="3" t="s">
        <v>274</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21</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+Julio!M71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+Julio!M77</f>
        <v>15</v>
      </c>
      <c r="E77" s="130">
        <v>30</v>
      </c>
      <c r="F77" s="127">
        <v>6</v>
      </c>
      <c r="G77" s="127"/>
      <c r="H77" s="127"/>
      <c r="I77" s="127"/>
      <c r="J77" s="145">
        <f>+F77+G77</f>
        <v>6</v>
      </c>
      <c r="K77" s="148">
        <f>+AO77</f>
        <v>0</v>
      </c>
      <c r="L77" s="158">
        <f>+J77+K77</f>
        <v>6</v>
      </c>
      <c r="M77" s="161">
        <f>+(D77+E77)-(L77)+H77-I77</f>
        <v>39</v>
      </c>
      <c r="N77" s="2">
        <v>39</v>
      </c>
      <c r="O77" s="93" t="s">
        <v>254</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39</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+Julio!M83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+Julio!M89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+Julio!M95</f>
        <v>9</v>
      </c>
      <c r="E95" s="130">
        <v>20</v>
      </c>
      <c r="F95" s="127">
        <v>3</v>
      </c>
      <c r="G95" s="127"/>
      <c r="H95" s="127"/>
      <c r="I95" s="127"/>
      <c r="J95" s="145">
        <f>+F95+G95</f>
        <v>3</v>
      </c>
      <c r="K95" s="148">
        <f>+AO95</f>
        <v>0</v>
      </c>
      <c r="L95" s="158">
        <f>+J95+K95</f>
        <v>3</v>
      </c>
      <c r="M95" s="161">
        <f>+(D95+E95)-(L95)+H95-I95</f>
        <v>26</v>
      </c>
      <c r="N95" s="2">
        <v>20</v>
      </c>
      <c r="O95" s="3" t="s">
        <v>308</v>
      </c>
      <c r="P95" s="3" t="s">
        <v>194</v>
      </c>
      <c r="Q95" s="4">
        <v>46995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v>6</v>
      </c>
      <c r="O96" s="93" t="s">
        <v>307</v>
      </c>
      <c r="P96" s="3" t="s">
        <v>194</v>
      </c>
      <c r="Q96" s="4">
        <v>46965</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26</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+Julio!M101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+Julio!M107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+Julio!M113</f>
        <v>80</v>
      </c>
      <c r="E113" s="130">
        <v>90</v>
      </c>
      <c r="F113" s="127">
        <v>11</v>
      </c>
      <c r="G113" s="127"/>
      <c r="H113" s="127"/>
      <c r="I113" s="127"/>
      <c r="J113" s="145">
        <f>+F113+G113</f>
        <v>11</v>
      </c>
      <c r="K113" s="148">
        <f>+AO113</f>
        <v>19</v>
      </c>
      <c r="L113" s="158">
        <f>+J113+K113</f>
        <v>30</v>
      </c>
      <c r="M113" s="161">
        <f>+(D113+E113)-(L113)+H113-I113</f>
        <v>140</v>
      </c>
      <c r="N113" s="2">
        <v>90</v>
      </c>
      <c r="O113" s="3" t="s">
        <v>291</v>
      </c>
      <c r="P113" s="3" t="s">
        <v>215</v>
      </c>
      <c r="Q113" s="4">
        <v>46660</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19</v>
      </c>
      <c r="AC113" s="172"/>
      <c r="AD113" s="173">
        <f>+AB113+AC113</f>
        <v>19</v>
      </c>
      <c r="AE113" s="172"/>
      <c r="AF113" s="172"/>
      <c r="AG113" s="172"/>
      <c r="AH113" s="172"/>
      <c r="AI113" s="172"/>
      <c r="AJ113" s="172"/>
      <c r="AK113" s="172"/>
      <c r="AL113" s="172"/>
      <c r="AM113" s="172"/>
      <c r="AN113" s="172"/>
      <c r="AO113" s="124">
        <f>SUM(AD113:AN117)</f>
        <v>19</v>
      </c>
      <c r="AP113" s="12"/>
      <c r="AQ113" s="44"/>
    </row>
    <row r="114" spans="1:43" ht="14.45" customHeight="1">
      <c r="A114" s="178"/>
      <c r="B114" s="199"/>
      <c r="C114" s="200"/>
      <c r="D114" s="219"/>
      <c r="E114" s="131"/>
      <c r="F114" s="128"/>
      <c r="G114" s="128"/>
      <c r="H114" s="128"/>
      <c r="I114" s="128"/>
      <c r="J114" s="146"/>
      <c r="K114" s="149"/>
      <c r="L114" s="159"/>
      <c r="M114" s="162"/>
      <c r="N114" s="2">
        <v>50</v>
      </c>
      <c r="O114" s="3" t="s">
        <v>309</v>
      </c>
      <c r="P114" s="3" t="s">
        <v>215</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140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+Julio!M119</f>
        <v>8</v>
      </c>
      <c r="E119" s="130">
        <v>13</v>
      </c>
      <c r="F119" s="127">
        <v>1</v>
      </c>
      <c r="G119" s="127"/>
      <c r="H119" s="127"/>
      <c r="I119" s="127"/>
      <c r="J119" s="145">
        <f>+F119+G119</f>
        <v>1</v>
      </c>
      <c r="K119" s="148">
        <f>+AO119</f>
        <v>0</v>
      </c>
      <c r="L119" s="158">
        <f>+J119+K119</f>
        <v>1</v>
      </c>
      <c r="M119" s="161">
        <f>+(D119+E119)-(L119)+H119-I119</f>
        <v>20</v>
      </c>
      <c r="N119" s="2">
        <v>20</v>
      </c>
      <c r="O119" s="3" t="s">
        <v>310</v>
      </c>
      <c r="P119" s="3" t="s">
        <v>217</v>
      </c>
      <c r="Q119" s="3" t="s">
        <v>292</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20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+Julio!M125</f>
        <v>6</v>
      </c>
      <c r="E125" s="130">
        <v>25</v>
      </c>
      <c r="F125" s="127">
        <v>8</v>
      </c>
      <c r="G125" s="127"/>
      <c r="H125" s="127"/>
      <c r="I125" s="127"/>
      <c r="J125" s="145">
        <f>+F125+G125</f>
        <v>8</v>
      </c>
      <c r="K125" s="148">
        <f>+AO125</f>
        <v>0</v>
      </c>
      <c r="L125" s="158">
        <f>+J125+K125</f>
        <v>8</v>
      </c>
      <c r="M125" s="161">
        <f>+(D125+E125)-(L125)+H125-I125</f>
        <v>23</v>
      </c>
      <c r="N125" s="2">
        <v>23</v>
      </c>
      <c r="O125" s="94" t="s">
        <v>311</v>
      </c>
      <c r="P125" s="3" t="s">
        <v>215</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23</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+Julio!M131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+Julio!M137</f>
        <v>14</v>
      </c>
      <c r="E137" s="130">
        <v>40</v>
      </c>
      <c r="F137" s="127">
        <v>8</v>
      </c>
      <c r="G137" s="127"/>
      <c r="H137" s="127"/>
      <c r="I137" s="127"/>
      <c r="J137" s="145">
        <f>+F137+G137</f>
        <v>8</v>
      </c>
      <c r="K137" s="148">
        <f>+AO137</f>
        <v>0</v>
      </c>
      <c r="L137" s="158">
        <f>+J137+K137</f>
        <v>8</v>
      </c>
      <c r="M137" s="161">
        <f>+(D137+E137)-(L137)+H137-I137</f>
        <v>46</v>
      </c>
      <c r="N137" s="2">
        <v>46</v>
      </c>
      <c r="O137" s="3" t="s">
        <v>312</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46</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+Julio!M143</f>
        <v>12</v>
      </c>
      <c r="E143" s="130">
        <v>10</v>
      </c>
      <c r="F143" s="127">
        <v>7</v>
      </c>
      <c r="G143" s="127"/>
      <c r="H143" s="127"/>
      <c r="I143" s="127"/>
      <c r="J143" s="145">
        <f>+F143+G143</f>
        <v>7</v>
      </c>
      <c r="K143" s="148">
        <f>+AO143</f>
        <v>0</v>
      </c>
      <c r="L143" s="158">
        <f>+J143+K143</f>
        <v>7</v>
      </c>
      <c r="M143" s="161">
        <f>+(D143+E143)-(L143)+H143-I143</f>
        <v>15</v>
      </c>
      <c r="N143" s="2">
        <v>15</v>
      </c>
      <c r="O143" s="3" t="s">
        <v>293</v>
      </c>
      <c r="P143" s="3" t="s">
        <v>215</v>
      </c>
      <c r="Q143" s="3" t="s">
        <v>294</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15</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+Julio!M149</f>
        <v>69</v>
      </c>
      <c r="E149" s="182"/>
      <c r="F149" s="127">
        <v>14</v>
      </c>
      <c r="G149" s="127"/>
      <c r="H149" s="127"/>
      <c r="I149" s="127"/>
      <c r="J149" s="145">
        <f>+F149+G149</f>
        <v>14</v>
      </c>
      <c r="K149" s="148">
        <f>+AO149</f>
        <v>0</v>
      </c>
      <c r="L149" s="158">
        <f>+J149+K149</f>
        <v>14</v>
      </c>
      <c r="M149" s="161">
        <f>+(D149+E149)-(L149)+H149-I149</f>
        <v>55</v>
      </c>
      <c r="N149" s="88">
        <v>55</v>
      </c>
      <c r="O149" s="3" t="s">
        <v>313</v>
      </c>
      <c r="P149" s="3" t="s">
        <v>257</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55</v>
      </c>
      <c r="E154" s="184"/>
      <c r="F154" s="129"/>
      <c r="G154" s="129"/>
      <c r="H154" s="129"/>
      <c r="I154" s="129"/>
      <c r="J154" s="147"/>
      <c r="K154" s="150"/>
      <c r="L154" s="160"/>
      <c r="M154" s="15" t="b">
        <f>M149=N154</f>
        <v>1</v>
      </c>
      <c r="N154" s="75">
        <f>SUM(N149:N153)</f>
        <v>55</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+Julio!M155</f>
        <v>213</v>
      </c>
      <c r="E155" s="182">
        <v>30</v>
      </c>
      <c r="F155" s="127">
        <v>33</v>
      </c>
      <c r="G155" s="127"/>
      <c r="H155" s="127"/>
      <c r="I155" s="127"/>
      <c r="J155" s="145">
        <f>+F155+G155</f>
        <v>33</v>
      </c>
      <c r="K155" s="148">
        <f>+AO155</f>
        <v>0</v>
      </c>
      <c r="L155" s="158">
        <f>+J155+K155</f>
        <v>33</v>
      </c>
      <c r="M155" s="161">
        <f>+(D155+E155)-(L155)+H155-I155</f>
        <v>210</v>
      </c>
      <c r="N155" s="2">
        <v>122</v>
      </c>
      <c r="O155" s="3" t="s">
        <v>258</v>
      </c>
      <c r="P155" s="3" t="s">
        <v>259</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88</v>
      </c>
      <c r="O156" s="3" t="s">
        <v>313</v>
      </c>
      <c r="P156" s="3" t="s">
        <v>257</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210</v>
      </c>
      <c r="E160" s="184"/>
      <c r="F160" s="129"/>
      <c r="G160" s="129"/>
      <c r="H160" s="129"/>
      <c r="I160" s="129"/>
      <c r="J160" s="147"/>
      <c r="K160" s="150"/>
      <c r="L160" s="160"/>
      <c r="M160" s="15" t="b">
        <f>M155=N160</f>
        <v>1</v>
      </c>
      <c r="N160" s="75">
        <f>SUM(N155:N159)</f>
        <v>210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+Julio!M161</f>
        <v>10</v>
      </c>
      <c r="E161" s="130"/>
      <c r="F161" s="127">
        <v>4</v>
      </c>
      <c r="G161" s="127"/>
      <c r="H161" s="127"/>
      <c r="I161" s="127"/>
      <c r="J161" s="145">
        <f>+F161+G161</f>
        <v>4</v>
      </c>
      <c r="K161" s="148">
        <f>+AO161</f>
        <v>0</v>
      </c>
      <c r="L161" s="158">
        <f>+J161+K161</f>
        <v>4</v>
      </c>
      <c r="M161" s="161">
        <f>+(D161+E161)-(L161)+H161-I161</f>
        <v>6</v>
      </c>
      <c r="N161" s="2">
        <v>6</v>
      </c>
      <c r="O161" s="3" t="s">
        <v>295</v>
      </c>
      <c r="P161" s="3" t="s">
        <v>274</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6</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+Julio!M167</f>
        <v>60</v>
      </c>
      <c r="E167" s="130"/>
      <c r="F167" s="127">
        <v>11</v>
      </c>
      <c r="G167" s="127"/>
      <c r="H167" s="127"/>
      <c r="I167" s="127"/>
      <c r="J167" s="145">
        <f>+F167+G167</f>
        <v>11</v>
      </c>
      <c r="K167" s="148">
        <f>+AO167</f>
        <v>0</v>
      </c>
      <c r="L167" s="158">
        <f>+J167+K167</f>
        <v>11</v>
      </c>
      <c r="M167" s="161">
        <f>+(D167+E167)-(L167)+H167-I167</f>
        <v>49</v>
      </c>
      <c r="N167" s="2">
        <v>9</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260</v>
      </c>
      <c r="P168" s="88" t="s">
        <v>228</v>
      </c>
      <c r="Q168" s="4">
        <v>46568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49</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+Julio!M173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+Julio!M179</f>
        <v>8</v>
      </c>
      <c r="E179" s="130">
        <v>2</v>
      </c>
      <c r="F179" s="127">
        <v>5</v>
      </c>
      <c r="G179" s="127"/>
      <c r="H179" s="127"/>
      <c r="I179" s="127"/>
      <c r="J179" s="145">
        <f>+F179+G179</f>
        <v>5</v>
      </c>
      <c r="K179" s="148">
        <f>+AO179</f>
        <v>0</v>
      </c>
      <c r="L179" s="158">
        <f>+J179+K179</f>
        <v>5</v>
      </c>
      <c r="M179" s="161">
        <f>+(D179+E179)-(L179)+H179-I179</f>
        <v>5</v>
      </c>
      <c r="N179" s="2">
        <v>5</v>
      </c>
      <c r="O179" s="94" t="s">
        <v>314</v>
      </c>
      <c r="P179" s="3" t="s">
        <v>194</v>
      </c>
      <c r="Q179" s="4">
        <v>46842</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5</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+Julio!M185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+Julio!M191</f>
        <v>7</v>
      </c>
      <c r="E191" s="130">
        <v>4</v>
      </c>
      <c r="F191" s="127">
        <v>3</v>
      </c>
      <c r="G191" s="127"/>
      <c r="H191" s="127"/>
      <c r="I191" s="127"/>
      <c r="J191" s="145">
        <f>+F191+G191</f>
        <v>3</v>
      </c>
      <c r="K191" s="148">
        <f>+AO191</f>
        <v>0</v>
      </c>
      <c r="L191" s="158">
        <f>+J191+K191</f>
        <v>3</v>
      </c>
      <c r="M191" s="161">
        <f>+(D191+E191)-(L191)+H191-I191</f>
        <v>8</v>
      </c>
      <c r="N191" s="2">
        <v>8</v>
      </c>
      <c r="O191" s="94" t="s">
        <v>315</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8</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+Julio!M197</f>
        <v>3</v>
      </c>
      <c r="E197" s="130"/>
      <c r="F197" s="127"/>
      <c r="G197" s="127"/>
      <c r="H197" s="127"/>
      <c r="I197" s="127"/>
      <c r="J197" s="145">
        <f>+F197+G197</f>
        <v>0</v>
      </c>
      <c r="K197" s="148">
        <f>+AO197</f>
        <v>0</v>
      </c>
      <c r="L197" s="158">
        <f>+J197+K197</f>
        <v>0</v>
      </c>
      <c r="M197" s="161">
        <f>+(D197+E197)-(L197)+H197-I197</f>
        <v>3</v>
      </c>
      <c r="N197" s="2">
        <v>3</v>
      </c>
      <c r="O197" s="3" t="s">
        <v>272</v>
      </c>
      <c r="P197" s="3" t="s">
        <v>276</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+Julio!M203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+Julio!M209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+Julio!M215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+Julio!M222</f>
        <v>60</v>
      </c>
      <c r="E222" s="130">
        <v>100</v>
      </c>
      <c r="F222" s="127">
        <v>5</v>
      </c>
      <c r="G222" s="127"/>
      <c r="H222" s="127">
        <v>40</v>
      </c>
      <c r="I222" s="127"/>
      <c r="J222" s="145">
        <f>+F222+G222</f>
        <v>5</v>
      </c>
      <c r="K222" s="148">
        <f>+AO222</f>
        <v>45</v>
      </c>
      <c r="L222" s="158">
        <f>+J222+K222</f>
        <v>50</v>
      </c>
      <c r="M222" s="161">
        <f>+(D222+E222)-(L222)+H222-I222</f>
        <v>150</v>
      </c>
      <c r="N222" s="2">
        <v>80</v>
      </c>
      <c r="O222" s="3" t="s">
        <v>235</v>
      </c>
      <c r="P222" s="3" t="s">
        <v>194</v>
      </c>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45</v>
      </c>
      <c r="AC222" s="172"/>
      <c r="AD222" s="173">
        <f>+AB222+AC222</f>
        <v>45</v>
      </c>
      <c r="AE222" s="121"/>
      <c r="AF222" s="121"/>
      <c r="AG222" s="121"/>
      <c r="AH222" s="121"/>
      <c r="AI222" s="121"/>
      <c r="AJ222" s="121"/>
      <c r="AK222" s="121"/>
      <c r="AL222" s="121"/>
      <c r="AM222" s="121"/>
      <c r="AN222" s="121"/>
      <c r="AO222" s="124">
        <f>SUM(AD222:AN226)</f>
        <v>45</v>
      </c>
      <c r="AP222" s="12"/>
      <c r="AQ222" s="44"/>
    </row>
    <row r="223" spans="1:43" ht="14.45" customHeight="1">
      <c r="A223" s="170"/>
      <c r="B223" s="171"/>
      <c r="C223" s="171"/>
      <c r="D223" s="219"/>
      <c r="E223" s="131"/>
      <c r="F223" s="128"/>
      <c r="G223" s="128"/>
      <c r="H223" s="128"/>
      <c r="I223" s="128"/>
      <c r="J223" s="146"/>
      <c r="K223" s="149"/>
      <c r="L223" s="159"/>
      <c r="M223" s="162"/>
      <c r="N223" s="2">
        <v>70</v>
      </c>
      <c r="O223" s="3" t="s">
        <v>235</v>
      </c>
      <c r="P223" s="3" t="s">
        <v>194</v>
      </c>
      <c r="Q223" s="4">
        <v>46751</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150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+Julio!M228</f>
        <v>15</v>
      </c>
      <c r="E228" s="130">
        <v>30</v>
      </c>
      <c r="F228" s="127">
        <v>6</v>
      </c>
      <c r="G228" s="127"/>
      <c r="H228" s="127"/>
      <c r="I228" s="127"/>
      <c r="J228" s="145">
        <f>+F228+G228</f>
        <v>6</v>
      </c>
      <c r="K228" s="148">
        <f>+AO228</f>
        <v>0</v>
      </c>
      <c r="L228" s="158">
        <f>+J228+K228</f>
        <v>6</v>
      </c>
      <c r="M228" s="161">
        <f>+(D228+E228)-(L228)+H228-I228</f>
        <v>39</v>
      </c>
      <c r="N228" s="2">
        <v>29</v>
      </c>
      <c r="O228" s="92" t="s">
        <v>297</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v>10</v>
      </c>
      <c r="O229" s="3" t="s">
        <v>298</v>
      </c>
      <c r="P229" s="3" t="s">
        <v>194</v>
      </c>
      <c r="Q229" s="4">
        <v>46873</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39</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+Julio!M234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+Julio!M240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+Julio!M246</f>
        <v>9</v>
      </c>
      <c r="E246" s="130">
        <v>20</v>
      </c>
      <c r="F246" s="127">
        <v>3</v>
      </c>
      <c r="G246" s="127"/>
      <c r="H246" s="127"/>
      <c r="I246" s="127"/>
      <c r="J246" s="145">
        <f>+F246+G246</f>
        <v>3</v>
      </c>
      <c r="K246" s="148">
        <f>+AO246</f>
        <v>0</v>
      </c>
      <c r="L246" s="158">
        <f>+J246+K246</f>
        <v>3</v>
      </c>
      <c r="M246" s="161">
        <f>+(D246+E246)-(L246)+H246-I246</f>
        <v>26</v>
      </c>
      <c r="N246" s="2">
        <v>6</v>
      </c>
      <c r="O246" s="93" t="s">
        <v>299</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v>20</v>
      </c>
      <c r="O247" s="3" t="s">
        <v>300</v>
      </c>
      <c r="P247" s="3" t="s">
        <v>194</v>
      </c>
      <c r="Q247" s="4">
        <v>47299</v>
      </c>
      <c r="R247" s="5" t="str">
        <f ca="1">IF(Q247=0," ",IFERROR(IF(DATEDIF(TODAY(),Q247,"M")&lt;=5,"ROJO",IF(DATEDIF(TODAY(),Q247,"M")&gt;=12,"VERDE",IF(AND(DATEDIF(TODAY(),Q247,"M")&gt;=6,DATEDIF(TODAY(),Q247,"M")&lt;=11),"AMARILLO"))),S247))</f>
        <v>VERDE</v>
      </c>
      <c r="S247" s="13" t="str">
        <f>IF(Q247=0," ",IF(Q247&lt;=$N$4,"VENCIDO","NO VENCIDO"))</f>
        <v>NO VENCIDO</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26</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+Julio!M252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+Julio!M258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+Julio!M264</f>
        <v>80</v>
      </c>
      <c r="E264" s="130">
        <v>90</v>
      </c>
      <c r="F264" s="127">
        <v>11</v>
      </c>
      <c r="G264" s="127"/>
      <c r="H264" s="127"/>
      <c r="I264" s="127"/>
      <c r="J264" s="145">
        <f>+F264+G264</f>
        <v>11</v>
      </c>
      <c r="K264" s="148">
        <f>+AO264</f>
        <v>19</v>
      </c>
      <c r="L264" s="158">
        <f>+J264+K264</f>
        <v>30</v>
      </c>
      <c r="M264" s="161">
        <f>+(D264+E264)-(L264)+H264-I264</f>
        <v>140</v>
      </c>
      <c r="N264" s="2">
        <v>90</v>
      </c>
      <c r="O264" s="93" t="s">
        <v>301</v>
      </c>
      <c r="P264" s="3" t="s">
        <v>215</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19</v>
      </c>
      <c r="AC264" s="172"/>
      <c r="AD264" s="173">
        <f>+AB264+AC264</f>
        <v>19</v>
      </c>
      <c r="AE264" s="172"/>
      <c r="AF264" s="172"/>
      <c r="AG264" s="172"/>
      <c r="AH264" s="172"/>
      <c r="AI264" s="172"/>
      <c r="AJ264" s="172"/>
      <c r="AK264" s="172"/>
      <c r="AL264" s="172"/>
      <c r="AM264" s="172"/>
      <c r="AN264" s="172"/>
      <c r="AO264" s="124">
        <f>SUM(AD264:AN268)</f>
        <v>19</v>
      </c>
      <c r="AP264" s="12"/>
      <c r="AQ264" s="44"/>
    </row>
    <row r="265" spans="1:43" ht="14.45" customHeight="1">
      <c r="A265" s="170"/>
      <c r="B265" s="171"/>
      <c r="C265" s="171"/>
      <c r="D265" s="219"/>
      <c r="E265" s="131"/>
      <c r="F265" s="128"/>
      <c r="G265" s="128"/>
      <c r="H265" s="128"/>
      <c r="I265" s="128"/>
      <c r="J265" s="146"/>
      <c r="K265" s="149"/>
      <c r="L265" s="159"/>
      <c r="M265" s="162"/>
      <c r="N265" s="2">
        <v>50</v>
      </c>
      <c r="O265" s="94" t="s">
        <v>302</v>
      </c>
      <c r="P265" s="3" t="s">
        <v>215</v>
      </c>
      <c r="Q265" s="95">
        <v>46630</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140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+Julio!M270</f>
        <v>6</v>
      </c>
      <c r="E270" s="130">
        <v>25</v>
      </c>
      <c r="F270" s="127">
        <v>8</v>
      </c>
      <c r="G270" s="127"/>
      <c r="H270" s="127"/>
      <c r="I270" s="127"/>
      <c r="J270" s="145">
        <f>+F270+G270</f>
        <v>8</v>
      </c>
      <c r="K270" s="148">
        <f>+AO270</f>
        <v>0</v>
      </c>
      <c r="L270" s="158">
        <f>+J270+K270</f>
        <v>8</v>
      </c>
      <c r="M270" s="161">
        <f>+(D270+E270)-(L270)+H270-I270</f>
        <v>23</v>
      </c>
      <c r="N270" s="2">
        <v>23</v>
      </c>
      <c r="O270" s="3" t="s">
        <v>238</v>
      </c>
      <c r="P270" s="3" t="s">
        <v>277</v>
      </c>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23</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+Julio!M276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+Julio!M282</f>
        <v>8</v>
      </c>
      <c r="E282" s="130">
        <v>2</v>
      </c>
      <c r="F282" s="127">
        <v>5</v>
      </c>
      <c r="G282" s="127"/>
      <c r="H282" s="127"/>
      <c r="I282" s="127"/>
      <c r="J282" s="145">
        <f>+F282+G282</f>
        <v>5</v>
      </c>
      <c r="K282" s="148">
        <f>+AO282</f>
        <v>0</v>
      </c>
      <c r="L282" s="158">
        <f>+J282+K282</f>
        <v>5</v>
      </c>
      <c r="M282" s="161">
        <f>+(D282+E282)-(L282)+H282-I282</f>
        <v>5</v>
      </c>
      <c r="N282" s="2">
        <v>5</v>
      </c>
      <c r="O282" s="93" t="s">
        <v>303</v>
      </c>
      <c r="P282" s="3" t="s">
        <v>194</v>
      </c>
      <c r="Q282" s="4">
        <v>46995</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5</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+Julio!M288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+Julio!M295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+Julio!M302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+Julio!M309</f>
        <v>222</v>
      </c>
      <c r="E309" s="130">
        <v>240</v>
      </c>
      <c r="F309" s="127">
        <v>52</v>
      </c>
      <c r="G309" s="127"/>
      <c r="H309" s="127"/>
      <c r="I309" s="127"/>
      <c r="J309" s="145">
        <f>+F309+G309</f>
        <v>52</v>
      </c>
      <c r="K309" s="148">
        <f>+AO309</f>
        <v>0</v>
      </c>
      <c r="L309" s="158">
        <f>+J309+K309</f>
        <v>52</v>
      </c>
      <c r="M309" s="161">
        <f>+(D309+E309)-L309+H309-I309</f>
        <v>410</v>
      </c>
      <c r="N309" s="2">
        <v>410</v>
      </c>
      <c r="O309" s="3" t="s">
        <v>262</v>
      </c>
      <c r="P309" s="3" t="s">
        <v>278</v>
      </c>
      <c r="Q309" s="4">
        <v>47329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410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+Julio!M316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+Julio!M323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+Julio!M330</f>
        <v>293</v>
      </c>
      <c r="E330" s="130">
        <v>250</v>
      </c>
      <c r="F330" s="127">
        <v>135</v>
      </c>
      <c r="G330" s="127"/>
      <c r="H330" s="127"/>
      <c r="I330" s="127"/>
      <c r="J330" s="145">
        <f>+F330+G330</f>
        <v>135</v>
      </c>
      <c r="K330" s="148">
        <f>+AO330</f>
        <v>0</v>
      </c>
      <c r="L330" s="158">
        <f>+J330+K330</f>
        <v>135</v>
      </c>
      <c r="M330" s="161">
        <f>+(D330+E330)-L330+H330-I330</f>
        <v>408</v>
      </c>
      <c r="N330" s="2">
        <v>408</v>
      </c>
      <c r="O330" s="3" t="s">
        <v>263</v>
      </c>
      <c r="P330" s="3" t="s">
        <v>279</v>
      </c>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408</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+Julio!M337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+Julio!M344</f>
        <v>305</v>
      </c>
      <c r="E344" s="130"/>
      <c r="F344" s="127">
        <v>30</v>
      </c>
      <c r="G344" s="127"/>
      <c r="H344" s="127"/>
      <c r="I344" s="127"/>
      <c r="J344" s="145">
        <f>+F344+G344</f>
        <v>30</v>
      </c>
      <c r="K344" s="148">
        <f>+AO344</f>
        <v>0</v>
      </c>
      <c r="L344" s="158">
        <f>+J344+K344</f>
        <v>30</v>
      </c>
      <c r="M344" s="161">
        <f>+(D344+E344)-L344+H344-I344</f>
        <v>275</v>
      </c>
      <c r="N344" s="2">
        <v>275</v>
      </c>
      <c r="O344" s="3" t="s">
        <v>280</v>
      </c>
      <c r="P344" s="3" t="s">
        <v>281</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275</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+Julio!M351</f>
        <v>0</v>
      </c>
      <c r="E351" s="130">
        <v>20</v>
      </c>
      <c r="F351" s="127"/>
      <c r="G351" s="127"/>
      <c r="H351" s="127"/>
      <c r="I351" s="127"/>
      <c r="J351" s="145">
        <f>+F351+G351</f>
        <v>0</v>
      </c>
      <c r="K351" s="148">
        <f>+AO351</f>
        <v>0</v>
      </c>
      <c r="L351" s="158">
        <f>+J351+K351</f>
        <v>0</v>
      </c>
      <c r="M351" s="161">
        <f>+(D351+E351)-L351+H351-I351</f>
        <v>20</v>
      </c>
      <c r="N351" s="2">
        <v>20</v>
      </c>
      <c r="O351" s="3" t="s">
        <v>352</v>
      </c>
      <c r="P351" s="3" t="s">
        <v>347</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20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+Julio!M358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+Julio!M365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+Julio!M366</f>
        <v>50</v>
      </c>
      <c r="E366" s="72">
        <v>500</v>
      </c>
      <c r="F366" s="35"/>
      <c r="G366" s="35"/>
      <c r="H366" s="14"/>
      <c r="I366" s="14"/>
      <c r="J366" s="74">
        <f t="shared" si="3"/>
        <v>0</v>
      </c>
      <c r="K366" s="36">
        <f t="shared" si="4"/>
        <v>0</v>
      </c>
      <c r="L366" s="77">
        <f t="shared" si="5"/>
        <v>0</v>
      </c>
      <c r="M366" s="37">
        <f t="shared" si="6"/>
        <v>550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+Julio!M367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+Julio!M368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+Julio!M369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+Julio!M370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+Julio!M371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+Julio!M377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+Julio!M378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+Julio!M379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+Julio!M380</f>
        <v>6</v>
      </c>
      <c r="E380" s="72"/>
      <c r="F380" s="40"/>
      <c r="G380" s="40"/>
      <c r="H380" s="25"/>
      <c r="I380" s="25"/>
      <c r="J380" s="74">
        <f t="shared" ref="J380:J381" si="12">SUM(F380,G380)</f>
        <v>0</v>
      </c>
      <c r="K380" s="36">
        <f t="shared" ref="K380:K381" si="13">+AQ380</f>
        <v>6</v>
      </c>
      <c r="L380" s="77">
        <f t="shared" ref="L380:L381" si="14">+J380+K380</f>
        <v>6</v>
      </c>
      <c r="M380" s="37">
        <f t="shared" ref="M380:M381" si="15">+(D380+E380)-(L380)+H380-I380</f>
        <v>0</v>
      </c>
      <c r="N380" s="41">
        <f t="shared" ref="N380:N381" si="16">+AS380</f>
        <v>0</v>
      </c>
      <c r="O380" s="7" t="s">
        <v>243</v>
      </c>
      <c r="P380" s="7" t="s">
        <v>274</v>
      </c>
      <c r="Q380" s="7" t="s">
        <v>282</v>
      </c>
      <c r="R380" s="7" t="s">
        <v>283</v>
      </c>
      <c r="S380" s="8"/>
      <c r="T380" s="8"/>
      <c r="U380" s="42"/>
      <c r="V380" s="42"/>
      <c r="W380" s="42"/>
      <c r="X380" s="42"/>
      <c r="Y380" s="41">
        <f t="shared" ref="Y380:Y381" si="17">+AS380</f>
        <v>0</v>
      </c>
      <c r="Z380" s="9"/>
      <c r="AA380" s="1"/>
      <c r="AB380" s="43">
        <v>6</v>
      </c>
      <c r="AC380" s="43"/>
      <c r="AD380" s="43"/>
      <c r="AE380" s="43"/>
      <c r="AF380" s="43"/>
      <c r="AG380" s="43"/>
      <c r="AH380" s="43"/>
      <c r="AI380" s="43"/>
      <c r="AJ380" s="43"/>
      <c r="AK380" s="43"/>
      <c r="AL380" s="43"/>
      <c r="AM380" s="43"/>
      <c r="AN380" s="43"/>
      <c r="AO380" s="43"/>
      <c r="AP380" s="43"/>
      <c r="AQ380" s="79">
        <f t="shared" ref="AQ380:AQ381" si="18">SUM(AB380:AP380)</f>
        <v>6</v>
      </c>
    </row>
    <row r="381" spans="1:43" ht="16.5">
      <c r="A381" s="76">
        <f>A380+1</f>
        <v>5</v>
      </c>
      <c r="B381" s="104" t="s">
        <v>192</v>
      </c>
      <c r="C381" s="105"/>
      <c r="D381" s="87">
        <f>+Julio!M381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R5:R9">
    <cfRule type="containsText" dxfId="988" priority="230" operator="containsText" text="ROJO">
      <formula>NOT(ISERROR(SEARCH("ROJO",R5)))</formula>
    </cfRule>
    <cfRule type="containsText" dxfId="987" priority="227" operator="containsText" text="VENCIDO">
      <formula>NOT(ISERROR(SEARCH("VENCIDO",R5)))</formula>
    </cfRule>
    <cfRule type="containsText" dxfId="986" priority="228" operator="containsText" text="VERDE">
      <formula>NOT(ISERROR(SEARCH("VERDE",R5)))</formula>
    </cfRule>
    <cfRule type="containsText" dxfId="985" priority="229" stopIfTrue="1" operator="containsText" text="AMARILLO">
      <formula>NOT(ISERROR(SEARCH("AMARILLO",R5)))</formula>
    </cfRule>
  </conditionalFormatting>
  <conditionalFormatting sqref="R11:R15">
    <cfRule type="containsText" dxfId="984" priority="224" operator="containsText" text="ROJO">
      <formula>NOT(ISERROR(SEARCH("ROJO",R11)))</formula>
    </cfRule>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onditionalFormatting>
  <conditionalFormatting sqref="R17:R21">
    <cfRule type="containsText" dxfId="980" priority="218" operator="containsText" text="VERDE">
      <formula>NOT(ISERROR(SEARCH("VERDE",R17)))</formula>
    </cfRule>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onditionalFormatting>
  <conditionalFormatting sqref="R23:R27">
    <cfRule type="containsText" dxfId="976" priority="211" operator="containsText" text="VENCIDO">
      <formula>NOT(ISERROR(SEARCH("VENCIDO",R23)))</formula>
    </cfRule>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2" operator="containsText" text="VERDE">
      <formula>NOT(ISERROR(SEARCH("VERDE",R23)))</formula>
    </cfRule>
  </conditionalFormatting>
  <conditionalFormatting sqref="R29:R33">
    <cfRule type="containsText" dxfId="972" priority="210" operator="containsText" text="ROJO">
      <formula>NOT(ISERROR(SEARCH("ROJO",R29)))</formula>
    </cfRule>
    <cfRule type="containsText" dxfId="971" priority="207" operator="containsText" text="VENCIDO">
      <formula>NOT(ISERROR(SEARCH("VENCIDO",R29)))</formula>
    </cfRule>
    <cfRule type="containsText" dxfId="970" priority="208" operator="containsText" text="VERDE">
      <formula>NOT(ISERROR(SEARCH("VERDE",R29)))</formula>
    </cfRule>
    <cfRule type="containsText" dxfId="969" priority="209" stopIfTrue="1" operator="containsText" text="AMARILLO">
      <formula>NOT(ISERROR(SEARCH("AMARILLO",R29)))</formula>
    </cfRule>
  </conditionalFormatting>
  <conditionalFormatting sqref="R35:R39">
    <cfRule type="containsText" dxfId="968" priority="204" operator="containsText" text="ROJO">
      <formula>NOT(ISERROR(SEARCH("ROJO",R35)))</formula>
    </cfRule>
    <cfRule type="containsText" dxfId="967" priority="201" operator="containsText" text="VENCIDO">
      <formula>NOT(ISERROR(SEARCH("VENCIDO",R35)))</formula>
    </cfRule>
    <cfRule type="containsText" dxfId="966" priority="202" operator="containsText" text="VERDE">
      <formula>NOT(ISERROR(SEARCH("VERDE",R35)))</formula>
    </cfRule>
    <cfRule type="containsText" dxfId="965" priority="203" stopIfTrue="1" operator="containsText" text="AMARILLO">
      <formula>NOT(ISERROR(SEARCH("AMARILLO",R35)))</formula>
    </cfRule>
  </conditionalFormatting>
  <conditionalFormatting sqref="R41:R45">
    <cfRule type="containsText" dxfId="964" priority="200" operator="containsText" text="ROJO">
      <formula>NOT(ISERROR(SEARCH("ROJO",R41)))</formula>
    </cfRule>
    <cfRule type="containsText" dxfId="963" priority="199" stopIfTrue="1" operator="containsText" text="AMARILLO">
      <formula>NOT(ISERROR(SEARCH("AMARILLO",R41)))</formula>
    </cfRule>
    <cfRule type="containsText" dxfId="962" priority="198" operator="containsText" text="VERDE">
      <formula>NOT(ISERROR(SEARCH("VERDE",R41)))</formula>
    </cfRule>
    <cfRule type="containsText" dxfId="96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0" priority="195" operator="containsText" text="ROJO">
      <formula>NOT(ISERROR(SEARCH("ROJO",R47)))</formula>
    </cfRule>
    <cfRule type="containsText" dxfId="959" priority="194" stopIfTrue="1" operator="containsText" text="AMARILLO">
      <formula>NOT(ISERROR(SEARCH("AMARILLO",R47)))</formula>
    </cfRule>
    <cfRule type="containsText" dxfId="958" priority="193" operator="containsText" text="VERDE">
      <formula>NOT(ISERROR(SEARCH("VERDE",R47)))</formula>
    </cfRule>
    <cfRule type="containsText" dxfId="957" priority="192" operator="containsText" text="VENCIDO">
      <formula>NOT(ISERROR(SEARCH("VENCIDO",R47)))</formula>
    </cfRule>
  </conditionalFormatting>
  <conditionalFormatting sqref="R83:R87 R89:R93">
    <cfRule type="containsText" dxfId="956" priority="189" stopIfTrue="1" operator="containsText" text="AMARILLO">
      <formula>NOT(ISERROR(SEARCH("AMARILLO",R83)))</formula>
    </cfRule>
    <cfRule type="containsText" dxfId="955" priority="190" operator="containsText" text="ROJO">
      <formula>NOT(ISERROR(SEARCH("ROJO",R83)))</formula>
    </cfRule>
    <cfRule type="containsText" dxfId="954" priority="187" operator="containsText" text="VENCIDO">
      <formula>NOT(ISERROR(SEARCH("VENCIDO",R83)))</formula>
    </cfRule>
    <cfRule type="containsText" dxfId="953" priority="188" operator="containsText" text="VERDE">
      <formula>NOT(ISERROR(SEARCH("VERDE",R83)))</formula>
    </cfRule>
  </conditionalFormatting>
  <conditionalFormatting sqref="R101:R105">
    <cfRule type="containsText" dxfId="952" priority="184" stopIfTrue="1" operator="containsText" text="AMARILLO">
      <formula>NOT(ISERROR(SEARCH("AMARILLO",R101)))</formula>
    </cfRule>
    <cfRule type="containsText" dxfId="951" priority="185" operator="containsText" text="ROJO">
      <formula>NOT(ISERROR(SEARCH("ROJO",R101)))</formula>
    </cfRule>
    <cfRule type="containsText" dxfId="950" priority="182" operator="containsText" text="VENCIDO">
      <formula>NOT(ISERROR(SEARCH("VENCIDO",R101)))</formula>
    </cfRule>
    <cfRule type="containsText" dxfId="949" priority="183" operator="containsText" text="VERDE">
      <formula>NOT(ISERROR(SEARCH("VERDE",R101)))</formula>
    </cfRule>
  </conditionalFormatting>
  <conditionalFormatting sqref="R149:R153">
    <cfRule type="containsText" dxfId="948" priority="178" operator="containsText" text="VERDE">
      <formula>NOT(ISERROR(SEARCH("VERDE",R149)))</formula>
    </cfRule>
    <cfRule type="containsText" dxfId="947" priority="177" operator="containsText" text="VENCIDO">
      <formula>NOT(ISERROR(SEARCH("VENCIDO",R149)))</formula>
    </cfRule>
    <cfRule type="containsText" dxfId="946" priority="179" stopIfTrue="1" operator="containsText" text="AMARILLO">
      <formula>NOT(ISERROR(SEARCH("AMARILLO",R149)))</formula>
    </cfRule>
    <cfRule type="containsText" dxfId="945" priority="180" operator="containsText" text="ROJO">
      <formula>NOT(ISERROR(SEARCH("ROJO",R149)))</formula>
    </cfRule>
  </conditionalFormatting>
  <conditionalFormatting sqref="R155:R159">
    <cfRule type="containsText" dxfId="944" priority="176" operator="containsText" text="ROJO">
      <formula>NOT(ISERROR(SEARCH("ROJO",R155)))</formula>
    </cfRule>
    <cfRule type="containsText" dxfId="943" priority="174" operator="containsText" text="VERDE">
      <formula>NOT(ISERROR(SEARCH("VERDE",R155)))</formula>
    </cfRule>
    <cfRule type="containsText" dxfId="942" priority="175" stopIfTrue="1" operator="containsText" text="AMARILLO">
      <formula>NOT(ISERROR(SEARCH("AMARILLO",R155)))</formula>
    </cfRule>
    <cfRule type="containsText" dxfId="941" priority="173" operator="containsText" text="VENCIDO">
      <formula>NOT(ISERROR(SEARCH("VENCIDO",R155)))</formula>
    </cfRule>
  </conditionalFormatting>
  <conditionalFormatting sqref="R161:R165">
    <cfRule type="containsText" dxfId="940" priority="170" operator="containsText" text="VERDE">
      <formula>NOT(ISERROR(SEARCH("VERDE",R161)))</formula>
    </cfRule>
    <cfRule type="containsText" dxfId="939" priority="169" operator="containsText" text="VENCIDO">
      <formula>NOT(ISERROR(SEARCH("VENCIDO",R161)))</formula>
    </cfRule>
    <cfRule type="containsText" dxfId="938" priority="171" stopIfTrue="1" operator="containsText" text="AMARILLO">
      <formula>NOT(ISERROR(SEARCH("AMARILLO",R161)))</formula>
    </cfRule>
    <cfRule type="containsText" dxfId="937" priority="172" operator="containsText" text="ROJO">
      <formula>NOT(ISERROR(SEARCH("ROJO",R161)))</formula>
    </cfRule>
  </conditionalFormatting>
  <conditionalFormatting sqref="R167:R171">
    <cfRule type="containsText" dxfId="936" priority="164" operator="containsText" text="VENCIDO">
      <formula>NOT(ISERROR(SEARCH("VENCIDO",R167)))</formula>
    </cfRule>
    <cfRule type="containsText" dxfId="935" priority="166" stopIfTrue="1" operator="containsText" text="AMARILLO">
      <formula>NOT(ISERROR(SEARCH("AMARILLO",R167)))</formula>
    </cfRule>
    <cfRule type="containsText" dxfId="934" priority="167" operator="containsText" text="ROJO">
      <formula>NOT(ISERROR(SEARCH("ROJO",R167)))</formula>
    </cfRule>
    <cfRule type="containsText" dxfId="933" priority="165" operator="containsText" text="VERDE">
      <formula>NOT(ISERROR(SEARCH("VERDE",R167)))</formula>
    </cfRule>
  </conditionalFormatting>
  <conditionalFormatting sqref="R173:R177">
    <cfRule type="containsText" dxfId="932" priority="160" operator="containsText" text="VERDE">
      <formula>NOT(ISERROR(SEARCH("VERDE",R173)))</formula>
    </cfRule>
    <cfRule type="containsText" dxfId="931" priority="161" stopIfTrue="1" operator="containsText" text="AMARILLO">
      <formula>NOT(ISERROR(SEARCH("AMARILLO",R173)))</formula>
    </cfRule>
    <cfRule type="containsText" dxfId="930" priority="162" operator="containsText" text="ROJO">
      <formula>NOT(ISERROR(SEARCH("ROJO",R173)))</formula>
    </cfRule>
    <cfRule type="containsText" dxfId="929" priority="159" operator="containsText" text="VENCIDO">
      <formula>NOT(ISERROR(SEARCH("VENCIDO",R173)))</formula>
    </cfRule>
  </conditionalFormatting>
  <conditionalFormatting sqref="R179:R183">
    <cfRule type="containsText" dxfId="928" priority="157" operator="containsText" text="ROJO">
      <formula>NOT(ISERROR(SEARCH("ROJO",R179)))</formula>
    </cfRule>
    <cfRule type="containsText" dxfId="927" priority="156" stopIfTrue="1" operator="containsText" text="AMARILLO">
      <formula>NOT(ISERROR(SEARCH("AMARILLO",R179)))</formula>
    </cfRule>
    <cfRule type="containsText" dxfId="926" priority="154" operator="containsText" text="VENCIDO">
      <formula>NOT(ISERROR(SEARCH("VENCIDO",R179)))</formula>
    </cfRule>
    <cfRule type="containsText" dxfId="925" priority="155" operator="containsText" text="VERDE">
      <formula>NOT(ISERROR(SEARCH("VERDE",R179)))</formula>
    </cfRule>
  </conditionalFormatting>
  <conditionalFormatting sqref="R185:R189 R191:R195">
    <cfRule type="containsText" dxfId="924" priority="151" stopIfTrue="1" operator="containsText" text="AMARILLO">
      <formula>NOT(ISERROR(SEARCH("AMARILLO",R185)))</formula>
    </cfRule>
    <cfRule type="containsText" dxfId="923" priority="150" operator="containsText" text="VERDE">
      <formula>NOT(ISERROR(SEARCH("VERDE",R185)))</formula>
    </cfRule>
    <cfRule type="containsText" dxfId="922" priority="149" operator="containsText" text="VENCIDO">
      <formula>NOT(ISERROR(SEARCH("VENCIDO",R185)))</formula>
    </cfRule>
    <cfRule type="containsText" dxfId="921" priority="152" operator="containsText" text="ROJO">
      <formula>NOT(ISERROR(SEARCH("ROJO",R185)))</formula>
    </cfRule>
  </conditionalFormatting>
  <conditionalFormatting sqref="R197:R201 R203:R207 R209:R213 R215:R219">
    <cfRule type="containsText" dxfId="920" priority="146" stopIfTrue="1" operator="containsText" text="AMARILLO">
      <formula>NOT(ISERROR(SEARCH("AMARILLO",R197)))</formula>
    </cfRule>
    <cfRule type="containsText" dxfId="919" priority="147" operator="containsText" text="ROJO">
      <formula>NOT(ISERROR(SEARCH("ROJO",R197)))</formula>
    </cfRule>
    <cfRule type="containsText" dxfId="918" priority="144" operator="containsText" text="VENCIDO">
      <formula>NOT(ISERROR(SEARCH("VENCIDO",R197)))</formula>
    </cfRule>
    <cfRule type="containsText" dxfId="917" priority="145" operator="containsText" text="VERDE">
      <formula>NOT(ISERROR(SEARCH("VERDE",R197)))</formula>
    </cfRule>
  </conditionalFormatting>
  <conditionalFormatting sqref="R222:R226">
    <cfRule type="containsText" dxfId="916" priority="141" operator="containsText" text="ROJO">
      <formula>NOT(ISERROR(SEARCH("ROJO",R222)))</formula>
    </cfRule>
    <cfRule type="containsText" dxfId="915" priority="140" stopIfTrue="1" operator="containsText" text="AMARILLO">
      <formula>NOT(ISERROR(SEARCH("AMARILLO",R222)))</formula>
    </cfRule>
    <cfRule type="containsText" dxfId="914" priority="139" operator="containsText" text="VERDE">
      <formula>NOT(ISERROR(SEARCH("VERDE",R222)))</formula>
    </cfRule>
    <cfRule type="containsText" dxfId="913" priority="138" operator="containsText" text="VENCIDO">
      <formula>NOT(ISERROR(SEARCH("VENCIDO",R222)))</formula>
    </cfRule>
  </conditionalFormatting>
  <conditionalFormatting sqref="R228:R232 R234:R238 R240:R244">
    <cfRule type="containsText" dxfId="912" priority="133" operator="containsText" text="VENCIDO">
      <formula>NOT(ISERROR(SEARCH("VENCIDO",R228)))</formula>
    </cfRule>
    <cfRule type="containsText" dxfId="911" priority="134" operator="containsText" text="VERDE">
      <formula>NOT(ISERROR(SEARCH("VERDE",R228)))</formula>
    </cfRule>
    <cfRule type="containsText" dxfId="910" priority="135" stopIfTrue="1" operator="containsText" text="AMARILLO">
      <formula>NOT(ISERROR(SEARCH("AMARILLO",R228)))</formula>
    </cfRule>
    <cfRule type="containsText" dxfId="909" priority="136" operator="containsText" text="ROJO">
      <formula>NOT(ISERROR(SEARCH("ROJO",R228)))</formula>
    </cfRule>
  </conditionalFormatting>
  <conditionalFormatting sqref="R246:R250">
    <cfRule type="containsText" dxfId="908" priority="128" operator="containsText" text="VENCIDO">
      <formula>NOT(ISERROR(SEARCH("VENCIDO",R246)))</formula>
    </cfRule>
    <cfRule type="containsText" dxfId="907" priority="129" operator="containsText" text="VERDE">
      <formula>NOT(ISERROR(SEARCH("VERDE",R246)))</formula>
    </cfRule>
    <cfRule type="containsText" dxfId="906" priority="130" stopIfTrue="1" operator="containsText" text="AMARILLO">
      <formula>NOT(ISERROR(SEARCH("AMARILLO",R246)))</formula>
    </cfRule>
    <cfRule type="containsText" dxfId="905" priority="131" operator="containsText" text="ROJO">
      <formula>NOT(ISERROR(SEARCH("ROJO",R246)))</formula>
    </cfRule>
  </conditionalFormatting>
  <conditionalFormatting sqref="R252:R256">
    <cfRule type="containsText" dxfId="904" priority="123" operator="containsText" text="VENCIDO">
      <formula>NOT(ISERROR(SEARCH("VENCIDO",R252)))</formula>
    </cfRule>
    <cfRule type="containsText" dxfId="903" priority="124" operator="containsText" text="VERDE">
      <formula>NOT(ISERROR(SEARCH("VERDE",R252)))</formula>
    </cfRule>
    <cfRule type="containsText" dxfId="902" priority="125" stopIfTrue="1" operator="containsText" text="AMARILLO">
      <formula>NOT(ISERROR(SEARCH("AMARILLO",R252)))</formula>
    </cfRule>
    <cfRule type="containsText" dxfId="901" priority="126" operator="containsText" text="ROJO">
      <formula>NOT(ISERROR(SEARCH("ROJO",R252)))</formula>
    </cfRule>
  </conditionalFormatting>
  <conditionalFormatting sqref="R258:R262 R264:R268">
    <cfRule type="containsText" dxfId="900" priority="121" operator="containsText" text="ROJO">
      <formula>NOT(ISERROR(SEARCH("ROJO",R258)))</formula>
    </cfRule>
    <cfRule type="containsText" dxfId="899" priority="120" stopIfTrue="1" operator="containsText" text="AMARILLO">
      <formula>NOT(ISERROR(SEARCH("AMARILLO",R258)))</formula>
    </cfRule>
    <cfRule type="containsText" dxfId="898" priority="118" operator="containsText" text="VENCIDO">
      <formula>NOT(ISERROR(SEARCH("VENCIDO",R258)))</formula>
    </cfRule>
    <cfRule type="containsText" dxfId="897" priority="119" operator="containsText" text="VERDE">
      <formula>NOT(ISERROR(SEARCH("VERDE",R258)))</formula>
    </cfRule>
  </conditionalFormatting>
  <conditionalFormatting sqref="R270:R274 R276:R280 R282:R286 R288:R292">
    <cfRule type="containsText" dxfId="896" priority="113" operator="containsText" text="VENCIDO">
      <formula>NOT(ISERROR(SEARCH("VENCIDO",R270)))</formula>
    </cfRule>
    <cfRule type="containsText" dxfId="895" priority="114" operator="containsText" text="VERDE">
      <formula>NOT(ISERROR(SEARCH("VERDE",R270)))</formula>
    </cfRule>
    <cfRule type="containsText" dxfId="894" priority="115" stopIfTrue="1" operator="containsText" text="AMARILLO">
      <formula>NOT(ISERROR(SEARCH("AMARILLO",R270)))</formula>
    </cfRule>
    <cfRule type="containsText" dxfId="893" priority="116" operator="containsText" text="ROJO">
      <formula>NOT(ISERROR(SEARCH("ROJO",R270)))</formula>
    </cfRule>
  </conditionalFormatting>
  <conditionalFormatting sqref="R295:R300">
    <cfRule type="containsText" dxfId="892" priority="108" operator="containsText" text="VERDE">
      <formula>NOT(ISERROR(SEARCH("VERDE",R295)))</formula>
    </cfRule>
    <cfRule type="containsText" dxfId="891" priority="109" stopIfTrue="1" operator="containsText" text="AMARILLO">
      <formula>NOT(ISERROR(SEARCH("AMARILLO",R295)))</formula>
    </cfRule>
    <cfRule type="containsText" dxfId="890" priority="110" operator="containsText" text="ROJO">
      <formula>NOT(ISERROR(SEARCH("ROJO",R295)))</formula>
    </cfRule>
    <cfRule type="containsText" dxfId="889" priority="107" operator="containsText" text="VENCIDO">
      <formula>NOT(ISERROR(SEARCH("VENCIDO",R295)))</formula>
    </cfRule>
  </conditionalFormatting>
  <conditionalFormatting sqref="R302:R307 R309:R314">
    <cfRule type="containsText" dxfId="888" priority="103" stopIfTrue="1" operator="containsText" text="AMARILLO">
      <formula>NOT(ISERROR(SEARCH("AMARILLO",R302)))</formula>
    </cfRule>
    <cfRule type="containsText" dxfId="887" priority="102" operator="containsText" text="VERDE">
      <formula>NOT(ISERROR(SEARCH("VERDE",R302)))</formula>
    </cfRule>
    <cfRule type="containsText" dxfId="886" priority="101" operator="containsText" text="VENCIDO">
      <formula>NOT(ISERROR(SEARCH("VENCIDO",R302)))</formula>
    </cfRule>
    <cfRule type="containsText" dxfId="885" priority="104" operator="containsText" text="ROJO">
      <formula>NOT(ISERROR(SEARCH("ROJO",R302)))</formula>
    </cfRule>
  </conditionalFormatting>
  <conditionalFormatting sqref="R316:R321 R323:R328 R330:R335">
    <cfRule type="containsText" dxfId="884" priority="98" operator="containsText" text="ROJO">
      <formula>NOT(ISERROR(SEARCH("ROJO",R316)))</formula>
    </cfRule>
    <cfRule type="containsText" dxfId="883" priority="97" stopIfTrue="1" operator="containsText" text="AMARILLO">
      <formula>NOT(ISERROR(SEARCH("AMARILLO",R316)))</formula>
    </cfRule>
    <cfRule type="containsText" dxfId="882" priority="96" operator="containsText" text="VERDE">
      <formula>NOT(ISERROR(SEARCH("VERDE",R316)))</formula>
    </cfRule>
    <cfRule type="containsText" dxfId="881" priority="95" operator="containsText" text="VENCIDO">
      <formula>NOT(ISERROR(SEARCH("VENCIDO",R316)))</formula>
    </cfRule>
  </conditionalFormatting>
  <conditionalFormatting sqref="R337:R342 R344:R349">
    <cfRule type="containsText" dxfId="880" priority="91" stopIfTrue="1" operator="containsText" text="AMARILLO">
      <formula>NOT(ISERROR(SEARCH("AMARILLO",R337)))</formula>
    </cfRule>
    <cfRule type="containsText" dxfId="879" priority="90" operator="containsText" text="VERDE">
      <formula>NOT(ISERROR(SEARCH("VERDE",R337)))</formula>
    </cfRule>
    <cfRule type="containsText" dxfId="878" priority="89" operator="containsText" text="VENCIDO">
      <formula>NOT(ISERROR(SEARCH("VENCIDO",R337)))</formula>
    </cfRule>
    <cfRule type="containsText" dxfId="877" priority="92" operator="containsText" text="ROJO">
      <formula>NOT(ISERROR(SEARCH("ROJO",R337)))</formula>
    </cfRule>
  </conditionalFormatting>
  <conditionalFormatting sqref="R351:R356">
    <cfRule type="containsText" dxfId="876" priority="86" operator="containsText" text="ROJO">
      <formula>NOT(ISERROR(SEARCH("ROJO",R351)))</formula>
    </cfRule>
    <cfRule type="containsText" dxfId="875" priority="85" stopIfTrue="1" operator="containsText" text="AMARILLO">
      <formula>NOT(ISERROR(SEARCH("AMARILLO",R351)))</formula>
    </cfRule>
    <cfRule type="containsText" dxfId="874" priority="84" operator="containsText" text="VERDE">
      <formula>NOT(ISERROR(SEARCH("VERDE",R351)))</formula>
    </cfRule>
    <cfRule type="containsText" dxfId="873" priority="83" operator="containsText" text="VENCIDO">
      <formula>NOT(ISERROR(SEARCH("VENCIDO",R351)))</formula>
    </cfRule>
  </conditionalFormatting>
  <conditionalFormatting sqref="R358:R363">
    <cfRule type="containsText" dxfId="872" priority="79" stopIfTrue="1" operator="containsText" text="AMARILLO">
      <formula>NOT(ISERROR(SEARCH("AMARILLO",R358)))</formula>
    </cfRule>
    <cfRule type="containsText" dxfId="871" priority="78" operator="containsText" text="VERDE">
      <formula>NOT(ISERROR(SEARCH("VERDE",R358)))</formula>
    </cfRule>
    <cfRule type="containsText" dxfId="870" priority="77" operator="containsText" text="VENCIDO">
      <formula>NOT(ISERROR(SEARCH("VENCIDO",R358)))</formula>
    </cfRule>
    <cfRule type="containsText" dxfId="869" priority="80" operator="containsText" text="ROJO">
      <formula>NOT(ISERROR(SEARCH("ROJO",R358)))</formula>
    </cfRule>
  </conditionalFormatting>
  <conditionalFormatting sqref="R365:R371">
    <cfRule type="containsText" dxfId="868" priority="76" operator="containsText" text="ROJO">
      <formula>NOT(ISERROR(SEARCH("ROJO",R365)))</formula>
    </cfRule>
    <cfRule type="containsText" dxfId="867" priority="75" stopIfTrue="1" operator="containsText" text="AMARILLO">
      <formula>NOT(ISERROR(SEARCH("AMARILLO",R365)))</formula>
    </cfRule>
    <cfRule type="containsText" dxfId="866" priority="73" operator="containsText" text="VENCIDO">
      <formula>NOT(ISERROR(SEARCH("VENCIDO",R365)))</formula>
    </cfRule>
    <cfRule type="containsText" dxfId="865" priority="74" operator="containsText" text="VERDE">
      <formula>NOT(ISERROR(SEARCH("VERDE",R365)))</formula>
    </cfRule>
  </conditionalFormatting>
  <conditionalFormatting sqref="M377:M381">
    <cfRule type="cellIs" dxfId="86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abSelected="1" zoomScale="82" zoomScaleNormal="82" workbookViewId="0">
      <pane xSplit="13" ySplit="4" topLeftCell="N5" activePane="bottomRight" state="frozen"/>
      <selection pane="topRight" activeCell="N1" sqref="N1"/>
      <selection pane="bottomLeft" activeCell="A5" sqref="A5"/>
      <selection pane="bottomRight" activeCell="O159" sqref="O159"/>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+Agosto!M5</f>
        <v>150</v>
      </c>
      <c r="E5" s="130"/>
      <c r="F5" s="127">
        <v>1</v>
      </c>
      <c r="G5" s="127"/>
      <c r="H5" s="127"/>
      <c r="I5" s="127"/>
      <c r="J5" s="145">
        <f>+F5+G5</f>
        <v>1</v>
      </c>
      <c r="K5" s="148">
        <f>+AO5</f>
        <v>9</v>
      </c>
      <c r="L5" s="158">
        <f>+J5+K5</f>
        <v>10</v>
      </c>
      <c r="M5" s="161">
        <f>+(D5+E5)-(L5)+H5-I5</f>
        <v>140</v>
      </c>
      <c r="N5" s="2">
        <v>140</v>
      </c>
      <c r="O5" s="3" t="s">
        <v>288</v>
      </c>
      <c r="P5" s="3" t="s">
        <v>194</v>
      </c>
      <c r="Q5" s="4">
        <v>46568</v>
      </c>
      <c r="R5" s="5" t="str">
        <f ca="1">IF(Q5=0," ",IFERROR(IF(DATEDIF(TODAY(),Q5,"M")&lt;=5,"ROJO",IF(DATEDIF(TODAY(),Q5,"M")&gt;=12,"VERDE",IF(AND(DATEDIF(TODAY(),Q5,"M")&gt;=6,DATEDIF(TODAY(),Q5,"M")&lt;=11),"AMARILLO"))),S5))</f>
        <v>AMARILLO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140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+Agosto!M11</f>
        <v>19</v>
      </c>
      <c r="E11" s="130"/>
      <c r="F11" s="127">
        <v>1</v>
      </c>
      <c r="G11" s="127"/>
      <c r="H11" s="127"/>
      <c r="I11" s="127"/>
      <c r="J11" s="145">
        <f>+F11+G11</f>
        <v>1</v>
      </c>
      <c r="K11" s="148">
        <f>+AO11</f>
        <v>0</v>
      </c>
      <c r="L11" s="158">
        <f>+J11+K11</f>
        <v>1</v>
      </c>
      <c r="M11" s="161">
        <f>+(D11+E11)-(L11)+H11-I11</f>
        <v>18</v>
      </c>
      <c r="N11" s="2">
        <v>18</v>
      </c>
      <c r="O11" s="2" t="s">
        <v>264</v>
      </c>
      <c r="P11" s="3" t="s">
        <v>194</v>
      </c>
      <c r="Q11" s="4">
        <v>46568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18</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+Agosto!M17</f>
        <v>20</v>
      </c>
      <c r="E17" s="130"/>
      <c r="F17" s="127">
        <v>7</v>
      </c>
      <c r="G17" s="127"/>
      <c r="H17" s="127"/>
      <c r="I17" s="127"/>
      <c r="J17" s="145">
        <f>+F17+G17</f>
        <v>7</v>
      </c>
      <c r="K17" s="148">
        <f>+AO17</f>
        <v>0</v>
      </c>
      <c r="L17" s="158">
        <f>+J17+K17</f>
        <v>7</v>
      </c>
      <c r="M17" s="161">
        <f>+(D17+E17)-(L17)+H17-I17</f>
        <v>13</v>
      </c>
      <c r="N17" s="2">
        <v>13</v>
      </c>
      <c r="O17" s="3" t="s">
        <v>304</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13</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+Agosto!M23</f>
        <v>79</v>
      </c>
      <c r="E23" s="130">
        <v>10</v>
      </c>
      <c r="F23" s="127">
        <v>29</v>
      </c>
      <c r="G23" s="127"/>
      <c r="H23" s="127"/>
      <c r="I23" s="127"/>
      <c r="J23" s="145">
        <f>+F23+G23</f>
        <v>29</v>
      </c>
      <c r="K23" s="148">
        <f>+AO23</f>
        <v>0</v>
      </c>
      <c r="L23" s="158">
        <f>+J23+K23</f>
        <v>29</v>
      </c>
      <c r="M23" s="161">
        <f>+(D23+E23)-(L23)+H23-I23</f>
        <v>60</v>
      </c>
      <c r="N23" s="2">
        <v>20</v>
      </c>
      <c r="O23" s="3" t="s">
        <v>305</v>
      </c>
      <c r="P23" s="3" t="s">
        <v>202</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v>30</v>
      </c>
      <c r="O24" s="3" t="s">
        <v>316</v>
      </c>
      <c r="P24" s="3" t="s">
        <v>202</v>
      </c>
      <c r="Q24" s="4">
        <v>46450</v>
      </c>
      <c r="R24" s="5" t="str">
        <f ca="1">IF(Q24=0," ",IFERROR(IF(DATEDIF(TODAY(),Q24,"M")&lt;=5,"ROJO",IF(DATEDIF(TODAY(),Q24,"M")&gt;=12,"VERDE",IF(AND(DATEDIF(TODAY(),Q24,"M")&gt;=6,DATEDIF(TODAY(),Q24,"M")&lt;=11),"AMARILLO"))),S24))</f>
        <v>ROJO</v>
      </c>
      <c r="S24" s="13" t="str">
        <f>IF(Q24=0," ",IF(Q24&lt;=$N$4,"VENCIDO","NO VENCIDO"))</f>
        <v>NO VENCIDO</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v>10</v>
      </c>
      <c r="O25" s="3" t="s">
        <v>317</v>
      </c>
      <c r="P25" s="3" t="s">
        <v>217</v>
      </c>
      <c r="Q25" s="4">
        <v>46785</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60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+Agosto!M29</f>
        <v>50</v>
      </c>
      <c r="E29" s="130"/>
      <c r="F29" s="127">
        <v>25</v>
      </c>
      <c r="G29" s="127"/>
      <c r="H29" s="127"/>
      <c r="I29" s="127"/>
      <c r="J29" s="145">
        <f>+F29+G29</f>
        <v>25</v>
      </c>
      <c r="K29" s="148">
        <f>+AO29</f>
        <v>0</v>
      </c>
      <c r="L29" s="158">
        <f>+J29+K29</f>
        <v>25</v>
      </c>
      <c r="M29" s="161">
        <f>+(D29+E29)-(L29)+H29-I29</f>
        <v>25</v>
      </c>
      <c r="N29" s="2">
        <v>25</v>
      </c>
      <c r="O29" s="3" t="s">
        <v>289</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25</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+Agosto!M35</f>
        <v>6</v>
      </c>
      <c r="E35" s="130"/>
      <c r="F35" s="127"/>
      <c r="G35" s="127"/>
      <c r="H35" s="127"/>
      <c r="I35" s="127"/>
      <c r="J35" s="145">
        <f>+F35+G35</f>
        <v>0</v>
      </c>
      <c r="K35" s="148">
        <f>+AO35</f>
        <v>0</v>
      </c>
      <c r="L35" s="158">
        <f>+J35+K35</f>
        <v>0</v>
      </c>
      <c r="M35" s="161">
        <f>+(D35+E35)-(L35)+H35-I35</f>
        <v>6</v>
      </c>
      <c r="N35" s="2">
        <v>6</v>
      </c>
      <c r="O35" s="3" t="s">
        <v>318</v>
      </c>
      <c r="P35" s="3" t="s">
        <v>319</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6</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+Agosto!M41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+Agosto!M47</f>
        <v>24</v>
      </c>
      <c r="E47" s="130">
        <v>10</v>
      </c>
      <c r="F47" s="127">
        <v>4</v>
      </c>
      <c r="G47" s="127"/>
      <c r="H47" s="127"/>
      <c r="I47" s="127"/>
      <c r="J47" s="145">
        <f>+F47+G47</f>
        <v>4</v>
      </c>
      <c r="K47" s="148">
        <f>+AO47</f>
        <v>2</v>
      </c>
      <c r="L47" s="158">
        <f>+J47+K47</f>
        <v>6</v>
      </c>
      <c r="M47" s="161">
        <f>+(D47+E47)-(L47)+H47-I47</f>
        <v>28</v>
      </c>
      <c r="N47" s="2">
        <v>28</v>
      </c>
      <c r="O47" s="3" t="s">
        <v>306</v>
      </c>
      <c r="P47" s="3" t="s">
        <v>194</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64">
        <f>+AT47</f>
        <v>0</v>
      </c>
      <c r="Z47" s="9"/>
      <c r="AA47" s="1"/>
      <c r="AB47" s="172">
        <v>2</v>
      </c>
      <c r="AC47" s="172"/>
      <c r="AD47" s="173">
        <f>+AB47+AC47</f>
        <v>2</v>
      </c>
      <c r="AE47" s="172"/>
      <c r="AF47" s="172"/>
      <c r="AG47" s="172"/>
      <c r="AH47" s="172"/>
      <c r="AI47" s="172"/>
      <c r="AJ47" s="172"/>
      <c r="AK47" s="172"/>
      <c r="AL47" s="172"/>
      <c r="AM47" s="172"/>
      <c r="AN47" s="172"/>
      <c r="AO47" s="124">
        <f>SUM(AD47:AN51)</f>
        <v>2</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28</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+Agosto!M53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+Agosto!M59</f>
        <v>25</v>
      </c>
      <c r="E59" s="130"/>
      <c r="F59" s="127">
        <v>14</v>
      </c>
      <c r="G59" s="127"/>
      <c r="H59" s="127"/>
      <c r="I59" s="127"/>
      <c r="J59" s="145">
        <f>+F59+G59</f>
        <v>14</v>
      </c>
      <c r="K59" s="148">
        <f>+AO59</f>
        <v>0</v>
      </c>
      <c r="L59" s="158">
        <f>+J59+K59</f>
        <v>14</v>
      </c>
      <c r="M59" s="161">
        <f>+(D59+E59)-(L59)+H59-I59</f>
        <v>11</v>
      </c>
      <c r="N59" s="2">
        <v>11</v>
      </c>
      <c r="O59" s="3" t="s">
        <v>287</v>
      </c>
      <c r="P59" s="3" t="s">
        <v>207</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11</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+Agosto!M65</f>
        <v>21</v>
      </c>
      <c r="E65" s="130">
        <v>19</v>
      </c>
      <c r="F65" s="127">
        <v>17</v>
      </c>
      <c r="G65" s="127"/>
      <c r="H65" s="127"/>
      <c r="I65" s="127"/>
      <c r="J65" s="145">
        <f>+F65+G65</f>
        <v>17</v>
      </c>
      <c r="K65" s="148">
        <f>+AO65</f>
        <v>0</v>
      </c>
      <c r="L65" s="158">
        <f>+J65+K65</f>
        <v>17</v>
      </c>
      <c r="M65" s="161">
        <f>+(D65+E65)-(L65)+H65-I65</f>
        <v>23</v>
      </c>
      <c r="N65" s="2">
        <v>4</v>
      </c>
      <c r="O65" s="3" t="s">
        <v>290</v>
      </c>
      <c r="P65" s="3" t="s">
        <v>274</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19</v>
      </c>
      <c r="O66" s="3" t="s">
        <v>320</v>
      </c>
      <c r="P66" s="3" t="s">
        <v>274</v>
      </c>
      <c r="Q66" s="4">
        <v>46996</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23</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+Agosto!M71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+Agosto!M77</f>
        <v>39</v>
      </c>
      <c r="E77" s="130"/>
      <c r="F77" s="127">
        <v>5</v>
      </c>
      <c r="G77" s="127"/>
      <c r="H77" s="127"/>
      <c r="I77" s="127"/>
      <c r="J77" s="145">
        <f>+F77+G77</f>
        <v>5</v>
      </c>
      <c r="K77" s="148">
        <f>+AO77</f>
        <v>0</v>
      </c>
      <c r="L77" s="158">
        <f>+J77+K77</f>
        <v>5</v>
      </c>
      <c r="M77" s="161">
        <f>+(D77+E77)-(L77)+H77-I77</f>
        <v>34</v>
      </c>
      <c r="N77" s="2">
        <v>34</v>
      </c>
      <c r="O77" s="3" t="s">
        <v>254</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34</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+Agosto!M83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+Agosto!M89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+Agosto!M95</f>
        <v>26</v>
      </c>
      <c r="E95" s="130">
        <v>12</v>
      </c>
      <c r="F95" s="127">
        <v>8</v>
      </c>
      <c r="G95" s="127"/>
      <c r="H95" s="127"/>
      <c r="I95" s="127"/>
      <c r="J95" s="145">
        <f>+F95+G95</f>
        <v>8</v>
      </c>
      <c r="K95" s="148">
        <f>+AO95</f>
        <v>0</v>
      </c>
      <c r="L95" s="158">
        <f>+J95+K95</f>
        <v>8</v>
      </c>
      <c r="M95" s="161">
        <f>+(D95+E95)-(L95)+H95-I95</f>
        <v>30</v>
      </c>
      <c r="N95" s="2">
        <v>18</v>
      </c>
      <c r="O95" s="3" t="s">
        <v>321</v>
      </c>
      <c r="P95" s="3" t="s">
        <v>194</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v>12</v>
      </c>
      <c r="O96" s="3" t="s">
        <v>322</v>
      </c>
      <c r="P96" s="3" t="s">
        <v>194</v>
      </c>
      <c r="Q96" s="4">
        <v>46996</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30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+Agosto!M101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+Agosto!M107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+Agosto!M113</f>
        <v>140</v>
      </c>
      <c r="E113" s="130"/>
      <c r="F113" s="127">
        <v>5</v>
      </c>
      <c r="G113" s="127"/>
      <c r="H113" s="127"/>
      <c r="I113" s="127"/>
      <c r="J113" s="145">
        <f>+F113+G113</f>
        <v>5</v>
      </c>
      <c r="K113" s="148">
        <f>+AO113</f>
        <v>35</v>
      </c>
      <c r="L113" s="158">
        <f>+J113+K113</f>
        <v>40</v>
      </c>
      <c r="M113" s="161">
        <f>+(D113+E113)-(L113)+H113-I113</f>
        <v>100</v>
      </c>
      <c r="N113" s="2">
        <v>80</v>
      </c>
      <c r="O113" s="3" t="s">
        <v>291</v>
      </c>
      <c r="P113" s="3" t="s">
        <v>319</v>
      </c>
      <c r="Q113" s="4">
        <v>46630</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25</v>
      </c>
      <c r="AC113" s="172">
        <v>10</v>
      </c>
      <c r="AD113" s="173">
        <f>+AB113+AC113</f>
        <v>35</v>
      </c>
      <c r="AE113" s="172"/>
      <c r="AF113" s="172"/>
      <c r="AG113" s="172"/>
      <c r="AH113" s="172"/>
      <c r="AI113" s="172"/>
      <c r="AJ113" s="172"/>
      <c r="AK113" s="172"/>
      <c r="AL113" s="172"/>
      <c r="AM113" s="172"/>
      <c r="AN113" s="172"/>
      <c r="AO113" s="124">
        <f>SUM(AD113:AN117)</f>
        <v>35</v>
      </c>
      <c r="AP113" s="12"/>
      <c r="AQ113" s="44"/>
    </row>
    <row r="114" spans="1:43" ht="14.45" customHeight="1">
      <c r="A114" s="178"/>
      <c r="B114" s="199"/>
      <c r="C114" s="200"/>
      <c r="D114" s="219"/>
      <c r="E114" s="131"/>
      <c r="F114" s="128"/>
      <c r="G114" s="128"/>
      <c r="H114" s="128"/>
      <c r="I114" s="128"/>
      <c r="J114" s="146"/>
      <c r="K114" s="149"/>
      <c r="L114" s="159"/>
      <c r="M114" s="162"/>
      <c r="N114" s="2">
        <v>20</v>
      </c>
      <c r="O114" s="3" t="s">
        <v>309</v>
      </c>
      <c r="P114" s="3" t="s">
        <v>319</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100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+Agosto!M119</f>
        <v>20</v>
      </c>
      <c r="E119" s="130"/>
      <c r="F119" s="127">
        <v>3</v>
      </c>
      <c r="G119" s="127"/>
      <c r="H119" s="127"/>
      <c r="I119" s="127"/>
      <c r="J119" s="145">
        <f>+F119+G119</f>
        <v>3</v>
      </c>
      <c r="K119" s="148">
        <f>+AO119</f>
        <v>0</v>
      </c>
      <c r="L119" s="158">
        <f>+J119+K119</f>
        <v>3</v>
      </c>
      <c r="M119" s="161">
        <f>+(D119+E119)-(L119)+H119-I119</f>
        <v>17</v>
      </c>
      <c r="N119" s="2">
        <v>4</v>
      </c>
      <c r="O119" s="3" t="s">
        <v>310</v>
      </c>
      <c r="P119" s="3" t="s">
        <v>324</v>
      </c>
      <c r="Q119" s="4">
        <v>46868</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13</v>
      </c>
      <c r="O120" s="3" t="s">
        <v>323</v>
      </c>
      <c r="P120" s="3" t="s">
        <v>324</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17</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+Agosto!M125</f>
        <v>23</v>
      </c>
      <c r="E125" s="130"/>
      <c r="F125" s="127">
        <v>7</v>
      </c>
      <c r="G125" s="127"/>
      <c r="H125" s="127"/>
      <c r="I125" s="127"/>
      <c r="J125" s="145">
        <f>+F125+G125</f>
        <v>7</v>
      </c>
      <c r="K125" s="148">
        <f>+AO125</f>
        <v>0</v>
      </c>
      <c r="L125" s="158">
        <f>+J125+K125</f>
        <v>7</v>
      </c>
      <c r="M125" s="161">
        <f>+(D125+E125)-(L125)+H125-I125</f>
        <v>16</v>
      </c>
      <c r="N125" s="2">
        <v>16</v>
      </c>
      <c r="O125" s="3" t="s">
        <v>311</v>
      </c>
      <c r="P125" s="3" t="s">
        <v>324</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16</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+Agosto!M131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+Agosto!M137</f>
        <v>46</v>
      </c>
      <c r="E137" s="130"/>
      <c r="F137" s="127">
        <v>13</v>
      </c>
      <c r="G137" s="127"/>
      <c r="H137" s="127"/>
      <c r="I137" s="127"/>
      <c r="J137" s="145">
        <f>+F137+G137</f>
        <v>13</v>
      </c>
      <c r="K137" s="148">
        <f>+AO137</f>
        <v>6</v>
      </c>
      <c r="L137" s="158">
        <f>+J137+K137</f>
        <v>19</v>
      </c>
      <c r="M137" s="161">
        <f>+(D137+E137)-(L137)+H137-I137</f>
        <v>27</v>
      </c>
      <c r="N137" s="2">
        <v>27</v>
      </c>
      <c r="O137" s="3" t="s">
        <v>312</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64">
        <f>+AT137</f>
        <v>0</v>
      </c>
      <c r="Z137" s="9"/>
      <c r="AA137" s="1"/>
      <c r="AB137" s="172"/>
      <c r="AC137" s="172">
        <v>6</v>
      </c>
      <c r="AD137" s="173">
        <f>+AB137+AC137</f>
        <v>6</v>
      </c>
      <c r="AE137" s="172"/>
      <c r="AF137" s="172"/>
      <c r="AG137" s="172"/>
      <c r="AH137" s="172"/>
      <c r="AI137" s="172"/>
      <c r="AJ137" s="172"/>
      <c r="AK137" s="172"/>
      <c r="AL137" s="172"/>
      <c r="AM137" s="172"/>
      <c r="AN137" s="172"/>
      <c r="AO137" s="124">
        <f>SUM(AD137:AN141)</f>
        <v>6</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27</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+Agosto!M143</f>
        <v>15</v>
      </c>
      <c r="E143" s="130"/>
      <c r="F143" s="127">
        <v>4</v>
      </c>
      <c r="G143" s="127"/>
      <c r="H143" s="127"/>
      <c r="I143" s="127"/>
      <c r="J143" s="145">
        <f>+F143+G143</f>
        <v>4</v>
      </c>
      <c r="K143" s="148">
        <f>+AO143</f>
        <v>0</v>
      </c>
      <c r="L143" s="158">
        <f>+J143+K143</f>
        <v>4</v>
      </c>
      <c r="M143" s="161">
        <f>+(D143+E143)-(L143)+H143-I143</f>
        <v>11</v>
      </c>
      <c r="N143" s="2">
        <v>11</v>
      </c>
      <c r="O143" s="3" t="s">
        <v>293</v>
      </c>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11</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+Agosto!M149</f>
        <v>55</v>
      </c>
      <c r="E149" s="182"/>
      <c r="F149" s="127">
        <v>10</v>
      </c>
      <c r="G149" s="127"/>
      <c r="H149" s="127"/>
      <c r="I149" s="127"/>
      <c r="J149" s="145">
        <f>+F149+G149</f>
        <v>10</v>
      </c>
      <c r="K149" s="148">
        <f>+AO149</f>
        <v>0</v>
      </c>
      <c r="L149" s="158">
        <f>+J149+K149</f>
        <v>10</v>
      </c>
      <c r="M149" s="161">
        <f>+(D149+E149)-(L149)+H149-I149</f>
        <v>45</v>
      </c>
      <c r="N149" s="2">
        <v>45</v>
      </c>
      <c r="O149" s="3" t="s">
        <v>313</v>
      </c>
      <c r="P149" s="3" t="s">
        <v>257</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1</v>
      </c>
      <c r="N154" s="75">
        <f>SUM(N149:N153)</f>
        <v>45</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+Agosto!M155</f>
        <v>210</v>
      </c>
      <c r="E155" s="182"/>
      <c r="F155" s="127">
        <v>90</v>
      </c>
      <c r="G155" s="127"/>
      <c r="H155" s="127"/>
      <c r="I155" s="127"/>
      <c r="J155" s="145">
        <f>+F155+G155</f>
        <v>90</v>
      </c>
      <c r="K155" s="148">
        <f>+AO155</f>
        <v>0</v>
      </c>
      <c r="L155" s="158">
        <f>+J155+K155</f>
        <v>90</v>
      </c>
      <c r="M155" s="161">
        <f>+(D155+E155)-(L155)+H155-I155</f>
        <v>120</v>
      </c>
      <c r="N155" s="2">
        <v>30</v>
      </c>
      <c r="O155" s="3" t="s">
        <v>325</v>
      </c>
      <c r="P155" s="3" t="s">
        <v>326</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60</v>
      </c>
      <c r="O156" s="3" t="s">
        <v>313</v>
      </c>
      <c r="P156" s="3" t="s">
        <v>257</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v>30</v>
      </c>
      <c r="O157" s="3" t="s">
        <v>355</v>
      </c>
      <c r="P157" s="3" t="s">
        <v>327</v>
      </c>
      <c r="Q157" s="4">
        <v>46446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1</v>
      </c>
      <c r="N160" s="75">
        <f>SUM(N155:N159)</f>
        <v>120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+Agosto!M161</f>
        <v>6</v>
      </c>
      <c r="E161" s="130">
        <v>30</v>
      </c>
      <c r="F161" s="127">
        <v>5</v>
      </c>
      <c r="G161" s="127"/>
      <c r="H161" s="127"/>
      <c r="I161" s="127"/>
      <c r="J161" s="145">
        <f>+F161+G161</f>
        <v>5</v>
      </c>
      <c r="K161" s="148">
        <f>+AO161</f>
        <v>0</v>
      </c>
      <c r="L161" s="158">
        <f>+J161+K161</f>
        <v>5</v>
      </c>
      <c r="M161" s="161">
        <f>+(D161+E161)-(L161)+H161-I161</f>
        <v>31</v>
      </c>
      <c r="N161" s="2">
        <v>1</v>
      </c>
      <c r="O161" s="3" t="s">
        <v>295</v>
      </c>
      <c r="P161" s="3" t="s">
        <v>274</v>
      </c>
      <c r="Q161" s="3" t="s">
        <v>329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v>30</v>
      </c>
      <c r="O162" s="3" t="s">
        <v>328</v>
      </c>
      <c r="P162" s="3" t="s">
        <v>274</v>
      </c>
      <c r="Q162" s="4">
        <v>47361</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31</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+Agosto!M167</f>
        <v>49</v>
      </c>
      <c r="E167" s="130"/>
      <c r="F167" s="127">
        <v>13</v>
      </c>
      <c r="G167" s="127">
        <v>1</v>
      </c>
      <c r="H167" s="127"/>
      <c r="I167" s="127"/>
      <c r="J167" s="145">
        <f>+F167+G167</f>
        <v>14</v>
      </c>
      <c r="K167" s="148">
        <f>+AO167</f>
        <v>0</v>
      </c>
      <c r="L167" s="158">
        <f>+J167+K167</f>
        <v>14</v>
      </c>
      <c r="M167" s="161">
        <f>+(D167+E167)-(L167)+H167-I167</f>
        <v>35</v>
      </c>
      <c r="N167" s="2">
        <v>35</v>
      </c>
      <c r="O167" s="3" t="s">
        <v>260</v>
      </c>
      <c r="P167" s="3" t="s">
        <v>330</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35</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+Agosto!M173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+Agosto!M179</f>
        <v>5</v>
      </c>
      <c r="E179" s="130"/>
      <c r="F179" s="127">
        <v>3</v>
      </c>
      <c r="G179" s="127"/>
      <c r="H179" s="127"/>
      <c r="I179" s="127"/>
      <c r="J179" s="145">
        <f>+F179+G179</f>
        <v>3</v>
      </c>
      <c r="K179" s="148">
        <f>+AO179</f>
        <v>0</v>
      </c>
      <c r="L179" s="158">
        <f>+J179+K179</f>
        <v>3</v>
      </c>
      <c r="M179" s="161">
        <f>+(D179+E179)-(L179)+H179-I179</f>
        <v>2</v>
      </c>
      <c r="N179" s="2">
        <v>2</v>
      </c>
      <c r="O179" s="3" t="s">
        <v>331</v>
      </c>
      <c r="P179" s="3" t="s">
        <v>332</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2</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+Agosto!M185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+Agosto!M191</f>
        <v>8</v>
      </c>
      <c r="E191" s="130"/>
      <c r="F191" s="127"/>
      <c r="G191" s="127"/>
      <c r="H191" s="127"/>
      <c r="I191" s="127"/>
      <c r="J191" s="145">
        <f>+F191+G191</f>
        <v>0</v>
      </c>
      <c r="K191" s="148">
        <f>+AO191</f>
        <v>0</v>
      </c>
      <c r="L191" s="158">
        <f>+J191+K191</f>
        <v>0</v>
      </c>
      <c r="M191" s="161">
        <f>+(D191+E191)-(L191)+H191-I191</f>
        <v>8</v>
      </c>
      <c r="N191" s="2">
        <v>6</v>
      </c>
      <c r="O191" s="3" t="s">
        <v>271</v>
      </c>
      <c r="P191" s="3" t="s">
        <v>333</v>
      </c>
      <c r="Q191" s="4">
        <v>46599</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v>2</v>
      </c>
      <c r="O192" s="3" t="s">
        <v>315</v>
      </c>
      <c r="P192" s="3" t="s">
        <v>333</v>
      </c>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8</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+Agosto!M197</f>
        <v>3</v>
      </c>
      <c r="E197" s="130"/>
      <c r="F197" s="127"/>
      <c r="G197" s="127"/>
      <c r="H197" s="127"/>
      <c r="I197" s="127"/>
      <c r="J197" s="145">
        <f>+F197+G197</f>
        <v>0</v>
      </c>
      <c r="K197" s="148">
        <f>+AO197</f>
        <v>0</v>
      </c>
      <c r="L197" s="158">
        <f>+J197+K197</f>
        <v>0</v>
      </c>
      <c r="M197" s="161">
        <f>+(D197+E197)-(L197)+H197-I197</f>
        <v>3</v>
      </c>
      <c r="N197" s="2">
        <v>1</v>
      </c>
      <c r="O197" s="3" t="s">
        <v>334</v>
      </c>
      <c r="P197" s="3" t="s">
        <v>336</v>
      </c>
      <c r="Q197" s="3" t="s">
        <v>335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v>2</v>
      </c>
      <c r="O198" s="3" t="s">
        <v>337</v>
      </c>
      <c r="P198" s="3" t="s">
        <v>336</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+Agosto!M203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+Agosto!M209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+Agosto!M215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+Agosto!M222</f>
        <v>150</v>
      </c>
      <c r="E222" s="130"/>
      <c r="F222" s="127">
        <v>1</v>
      </c>
      <c r="G222" s="127"/>
      <c r="H222" s="127"/>
      <c r="I222" s="127"/>
      <c r="J222" s="145">
        <f>+F222+G222</f>
        <v>1</v>
      </c>
      <c r="K222" s="148">
        <f>+AO222</f>
        <v>9</v>
      </c>
      <c r="L222" s="158">
        <f>+J222+K222</f>
        <v>10</v>
      </c>
      <c r="M222" s="161">
        <f>+(D222+E222)-(L222)+H222-I222</f>
        <v>140</v>
      </c>
      <c r="N222" s="2">
        <v>100</v>
      </c>
      <c r="O222" s="3" t="s">
        <v>338</v>
      </c>
      <c r="P222" s="3" t="s">
        <v>194</v>
      </c>
      <c r="Q222" s="4">
        <v>47026</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v>40</v>
      </c>
      <c r="O223" s="3" t="s">
        <v>339</v>
      </c>
      <c r="P223" s="3" t="s">
        <v>194</v>
      </c>
      <c r="Q223" s="4">
        <v>46996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140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+Agosto!M228</f>
        <v>39</v>
      </c>
      <c r="E228" s="130"/>
      <c r="F228" s="127">
        <v>5</v>
      </c>
      <c r="G228" s="127"/>
      <c r="H228" s="127"/>
      <c r="I228" s="127"/>
      <c r="J228" s="145">
        <f>+F228+G228</f>
        <v>5</v>
      </c>
      <c r="K228" s="148">
        <f>+AO228</f>
        <v>0</v>
      </c>
      <c r="L228" s="158">
        <f>+J228+K228</f>
        <v>5</v>
      </c>
      <c r="M228" s="161">
        <f>+(D228+E228)-(L228)+H228-I228</f>
        <v>34</v>
      </c>
      <c r="N228" s="2">
        <v>30</v>
      </c>
      <c r="O228" s="3" t="s">
        <v>297</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v>4</v>
      </c>
      <c r="O229" s="3" t="s">
        <v>236</v>
      </c>
      <c r="P229" s="3" t="s">
        <v>194</v>
      </c>
      <c r="Q229" s="4">
        <v>46873</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34</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+Agosto!M234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+Agosto!M240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+Agosto!M246</f>
        <v>26</v>
      </c>
      <c r="E246" s="130">
        <v>12</v>
      </c>
      <c r="F246" s="127">
        <v>8</v>
      </c>
      <c r="G246" s="127"/>
      <c r="H246" s="127"/>
      <c r="I246" s="127"/>
      <c r="J246" s="145">
        <f>+F246+G246</f>
        <v>8</v>
      </c>
      <c r="K246" s="148">
        <f>+AO246</f>
        <v>0</v>
      </c>
      <c r="L246" s="158">
        <f>+J246+K246</f>
        <v>8</v>
      </c>
      <c r="M246" s="161">
        <f>+(D246+E246)-(L246)+H246-I246</f>
        <v>30</v>
      </c>
      <c r="N246" s="2">
        <v>18</v>
      </c>
      <c r="O246" s="3" t="s">
        <v>340</v>
      </c>
      <c r="P246" s="3" t="s">
        <v>194</v>
      </c>
      <c r="Q246" s="4">
        <v>47817</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v>12</v>
      </c>
      <c r="O247" s="3" t="s">
        <v>341</v>
      </c>
      <c r="P247" s="3" t="s">
        <v>194</v>
      </c>
      <c r="Q247" s="4">
        <v>47421</v>
      </c>
      <c r="R247" s="5" t="str">
        <f ca="1">IF(Q247=0," ",IFERROR(IF(DATEDIF(TODAY(),Q247,"M")&lt;=5,"ROJO",IF(DATEDIF(TODAY(),Q247,"M")&gt;=12,"VERDE",IF(AND(DATEDIF(TODAY(),Q247,"M")&gt;=6,DATEDIF(TODAY(),Q247,"M")&lt;=11),"AMARILLO"))),S247))</f>
        <v>VERDE</v>
      </c>
      <c r="S247" s="13" t="str">
        <f>IF(Q247=0," ",IF(Q247&lt;=$N$4,"VENCIDO","NO VENCIDO"))</f>
        <v>NO VENCIDO</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30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+Agosto!M252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+Agosto!M258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+Agosto!M264</f>
        <v>140</v>
      </c>
      <c r="E264" s="130"/>
      <c r="F264" s="127">
        <v>5</v>
      </c>
      <c r="G264" s="127"/>
      <c r="H264" s="127"/>
      <c r="I264" s="127"/>
      <c r="J264" s="145">
        <f>+F264+G264</f>
        <v>5</v>
      </c>
      <c r="K264" s="148">
        <f>+AO264</f>
        <v>35</v>
      </c>
      <c r="L264" s="158">
        <f>+J264+K264</f>
        <v>40</v>
      </c>
      <c r="M264" s="161">
        <f>+(D264+E264)-(L264)+H264-I264</f>
        <v>100</v>
      </c>
      <c r="N264" s="2">
        <v>90</v>
      </c>
      <c r="O264" s="3" t="s">
        <v>302</v>
      </c>
      <c r="P264" s="3" t="s">
        <v>342</v>
      </c>
      <c r="Q264" s="4">
        <v>46630</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25</v>
      </c>
      <c r="AC264" s="172">
        <v>10</v>
      </c>
      <c r="AD264" s="173">
        <f>+AB264+AC264</f>
        <v>35</v>
      </c>
      <c r="AE264" s="172"/>
      <c r="AF264" s="172"/>
      <c r="AG264" s="172"/>
      <c r="AH264" s="172"/>
      <c r="AI264" s="172"/>
      <c r="AJ264" s="172"/>
      <c r="AK264" s="172"/>
      <c r="AL264" s="172"/>
      <c r="AM264" s="172"/>
      <c r="AN264" s="172"/>
      <c r="AO264" s="124">
        <f>SUM(AD264:AN268)</f>
        <v>35</v>
      </c>
      <c r="AP264" s="12"/>
      <c r="AQ264" s="44"/>
    </row>
    <row r="265" spans="1:43" ht="14.45" customHeight="1">
      <c r="A265" s="170"/>
      <c r="B265" s="171"/>
      <c r="C265" s="171"/>
      <c r="D265" s="219"/>
      <c r="E265" s="131"/>
      <c r="F265" s="128"/>
      <c r="G265" s="128"/>
      <c r="H265" s="128"/>
      <c r="I265" s="128"/>
      <c r="J265" s="146"/>
      <c r="K265" s="149"/>
      <c r="L265" s="159"/>
      <c r="M265" s="162"/>
      <c r="N265" s="2">
        <v>10</v>
      </c>
      <c r="O265" s="3" t="s">
        <v>301</v>
      </c>
      <c r="P265" s="3" t="s">
        <v>342</v>
      </c>
      <c r="Q265" s="4">
        <v>46568</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100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+Agosto!M270</f>
        <v>23</v>
      </c>
      <c r="E270" s="130"/>
      <c r="F270" s="127">
        <v>7</v>
      </c>
      <c r="G270" s="127"/>
      <c r="H270" s="127"/>
      <c r="I270" s="127"/>
      <c r="J270" s="145">
        <f>+F270+G270</f>
        <v>7</v>
      </c>
      <c r="K270" s="148">
        <f>+AO270</f>
        <v>0</v>
      </c>
      <c r="L270" s="158">
        <f>+J270+K270</f>
        <v>7</v>
      </c>
      <c r="M270" s="161">
        <f>+(D270+E270)-(L270)+H270-I270</f>
        <v>16</v>
      </c>
      <c r="N270" s="2">
        <v>16</v>
      </c>
      <c r="O270" s="3" t="s">
        <v>238</v>
      </c>
      <c r="P270" s="3" t="s">
        <v>324</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16</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+Agosto!M276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+Agosto!M282</f>
        <v>5</v>
      </c>
      <c r="E282" s="130"/>
      <c r="F282" s="127">
        <v>3</v>
      </c>
      <c r="G282" s="127"/>
      <c r="H282" s="127"/>
      <c r="I282" s="127"/>
      <c r="J282" s="145">
        <f>+F282+G282</f>
        <v>3</v>
      </c>
      <c r="K282" s="148">
        <f>+AO282</f>
        <v>0</v>
      </c>
      <c r="L282" s="158">
        <f>+J282+K282</f>
        <v>3</v>
      </c>
      <c r="M282" s="161">
        <f>+(D282+E282)-(L282)+H282-I282</f>
        <v>2</v>
      </c>
      <c r="N282" s="2">
        <v>2</v>
      </c>
      <c r="O282" s="3" t="s">
        <v>343</v>
      </c>
      <c r="P282" s="3" t="s">
        <v>332</v>
      </c>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2</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+Agosto!M288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+Agosto!M295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+Agosto!M302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+Agosto!M309</f>
        <v>410</v>
      </c>
      <c r="E309" s="130"/>
      <c r="F309" s="127">
        <v>104</v>
      </c>
      <c r="G309" s="127"/>
      <c r="H309" s="127"/>
      <c r="I309" s="127"/>
      <c r="J309" s="145">
        <f>+F309+G309</f>
        <v>104</v>
      </c>
      <c r="K309" s="148">
        <f>+AO309</f>
        <v>0</v>
      </c>
      <c r="L309" s="158">
        <f>+J309+K309</f>
        <v>104</v>
      </c>
      <c r="M309" s="161">
        <f>+(D309+E309)-L309+H309-I309</f>
        <v>306</v>
      </c>
      <c r="N309" s="2">
        <v>306</v>
      </c>
      <c r="O309" s="3" t="s">
        <v>262</v>
      </c>
      <c r="P309" s="3" t="s">
        <v>344</v>
      </c>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306</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+Agosto!M316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+Agosto!M323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+Agosto!M330</f>
        <v>408</v>
      </c>
      <c r="E330" s="130">
        <v>35</v>
      </c>
      <c r="F330" s="127">
        <v>98</v>
      </c>
      <c r="G330" s="127">
        <v>1</v>
      </c>
      <c r="H330" s="127"/>
      <c r="I330" s="127"/>
      <c r="J330" s="145">
        <f>+F330+G330</f>
        <v>99</v>
      </c>
      <c r="K330" s="148">
        <f>+AO330</f>
        <v>0</v>
      </c>
      <c r="L330" s="158">
        <f>+J330+K330</f>
        <v>99</v>
      </c>
      <c r="M330" s="161">
        <f>+(D330+E330)-L330+H330-I330</f>
        <v>344</v>
      </c>
      <c r="N330" s="2"/>
      <c r="O330" s="225"/>
      <c r="P330" s="226"/>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v>182</v>
      </c>
      <c r="O331" s="3" t="s">
        <v>345</v>
      </c>
      <c r="P331" s="3" t="s">
        <v>344</v>
      </c>
      <c r="Q331" s="4">
        <v>46599</v>
      </c>
      <c r="R331" s="5" t="str">
        <f ca="1">IF(Q331=0," ",IFERROR(IF(DATEDIF(TODAY(),Q331,"M")&lt;=5,"ROJO",IF(DATEDIF(TODAY(),Q331,"M")&gt;=12,"VERDE",IF(AND(DATEDIF(TODAY(),Q331,"M")&gt;=6,DATEDIF(TODAY(),Q331,"M")&lt;=11),"AMARILLO"))),S331))</f>
        <v>AMARILLO</v>
      </c>
      <c r="S331" s="13" t="str">
        <f>IF(Q331=0," ",IF(Q331&lt;=$N$4,"VENCIDO","NO VENCIDO"))</f>
        <v>NO VENCIDO</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v>99</v>
      </c>
      <c r="O332" s="3" t="s">
        <v>346</v>
      </c>
      <c r="P332" s="3" t="s">
        <v>347</v>
      </c>
      <c r="Q332" s="4">
        <v>46507</v>
      </c>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v>28</v>
      </c>
      <c r="O333" s="3" t="s">
        <v>263</v>
      </c>
      <c r="P333" s="3" t="s">
        <v>348</v>
      </c>
      <c r="Q333" s="4">
        <v>46477</v>
      </c>
      <c r="R333" s="5" t="str">
        <f ca="1">IF(Q333=0," ",IFERROR(IF(DATEDIF(TODAY(),Q333,"M")&lt;=5,"ROJO",IF(DATEDIF(TODAY(),Q333,"M")&gt;=12,"VERDE",IF(AND(DATEDIF(TODAY(),Q333,"M")&gt;=6,DATEDIF(TODAY(),Q333,"M")&lt;=11),"AMARILLO"))),S333))</f>
        <v>ROJO</v>
      </c>
      <c r="S333" s="13" t="str">
        <f>IF(Q333=0," ",IF(Q333&lt;=$N$4,"VENCIDO","NO VENCIDO"))</f>
        <v>NO VENCIDO</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v>35</v>
      </c>
      <c r="O334" s="3" t="s">
        <v>349</v>
      </c>
      <c r="P334" s="3" t="s">
        <v>350</v>
      </c>
      <c r="Q334" s="4">
        <v>46446</v>
      </c>
      <c r="R334" s="5" t="str">
        <f ca="1">IF(Q334=0," ",IFERROR(IF(DATEDIF(TODAY(),Q334,"M")&lt;=5,"ROJO",IF(DATEDIF(TODAY(),Q334,"M")&gt;=12,"VERDE",IF(AND(DATEDIF(TODAY(),Q334,"M")&gt;=6,DATEDIF(TODAY(),Q334,"M")&lt;=11),"AMARILLO"))),S334))</f>
        <v>ROJO</v>
      </c>
      <c r="S334" s="13" t="str">
        <f>IF(Q334=0," ",IF(Q334&lt;=$N$4,"VENCIDO","NO VENCIDO"))</f>
        <v>NO VENCIDO</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344</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+Agosto!M337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+Agosto!M344</f>
        <v>275</v>
      </c>
      <c r="E344" s="130"/>
      <c r="F344" s="127">
        <v>15</v>
      </c>
      <c r="G344" s="127"/>
      <c r="H344" s="127"/>
      <c r="I344" s="127"/>
      <c r="J344" s="145">
        <f>+F344+G344</f>
        <v>15</v>
      </c>
      <c r="K344" s="148">
        <f>+AO344</f>
        <v>0</v>
      </c>
      <c r="L344" s="158">
        <f>+J344+K344</f>
        <v>15</v>
      </c>
      <c r="M344" s="161">
        <f>+(D344+E344)-L344+H344-I344</f>
        <v>260</v>
      </c>
      <c r="N344" s="2">
        <v>260</v>
      </c>
      <c r="O344" s="3" t="s">
        <v>280</v>
      </c>
      <c r="P344" s="3" t="s">
        <v>351</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260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+Agosto!M351</f>
        <v>20</v>
      </c>
      <c r="E351" s="130"/>
      <c r="F351" s="127">
        <v>1</v>
      </c>
      <c r="G351" s="127"/>
      <c r="H351" s="127"/>
      <c r="I351" s="127"/>
      <c r="J351" s="145">
        <f>+F351+G351</f>
        <v>1</v>
      </c>
      <c r="K351" s="148">
        <f>+AO351</f>
        <v>0</v>
      </c>
      <c r="L351" s="158">
        <f>+J351+K351</f>
        <v>1</v>
      </c>
      <c r="M351" s="161">
        <f>+(D351+E351)-L351+H351-I351</f>
        <v>19</v>
      </c>
      <c r="N351" s="2">
        <v>19</v>
      </c>
      <c r="O351" s="3" t="s">
        <v>352</v>
      </c>
      <c r="P351" s="3" t="s">
        <v>347</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19</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+Agosto!M358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+Agosto!M365</f>
        <v>50</v>
      </c>
      <c r="E365" s="72">
        <v>18</v>
      </c>
      <c r="F365" s="35"/>
      <c r="G365" s="35"/>
      <c r="H365" s="14"/>
      <c r="I365" s="14"/>
      <c r="J365" s="74">
        <f t="shared" ref="J365:J371" si="3">+F365+G365</f>
        <v>0</v>
      </c>
      <c r="K365" s="36">
        <f t="shared" ref="K365:K371" si="4">+AO365</f>
        <v>0</v>
      </c>
      <c r="L365" s="77">
        <f t="shared" ref="L365:L371" si="5">+J365+K365</f>
        <v>0</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+Agosto!M366</f>
        <v>550</v>
      </c>
      <c r="E366" s="72">
        <v>32</v>
      </c>
      <c r="F366" s="35"/>
      <c r="G366" s="35"/>
      <c r="H366" s="14"/>
      <c r="I366" s="14"/>
      <c r="J366" s="74">
        <f t="shared" si="3"/>
        <v>0</v>
      </c>
      <c r="K366" s="36">
        <f t="shared" si="4"/>
        <v>0</v>
      </c>
      <c r="L366" s="77">
        <f t="shared" si="5"/>
        <v>0</v>
      </c>
      <c r="M366" s="37">
        <f t="shared" si="6"/>
        <v>582</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+Agosto!M367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+Agosto!M368</f>
        <v>60</v>
      </c>
      <c r="E368" s="72">
        <v>10</v>
      </c>
      <c r="F368" s="35"/>
      <c r="G368" s="35"/>
      <c r="H368" s="14"/>
      <c r="I368" s="14"/>
      <c r="J368" s="74">
        <f t="shared" si="3"/>
        <v>0</v>
      </c>
      <c r="K368" s="36">
        <f t="shared" si="4"/>
        <v>0</v>
      </c>
      <c r="L368" s="77">
        <f t="shared" si="5"/>
        <v>0</v>
      </c>
      <c r="M368" s="37">
        <f t="shared" si="6"/>
        <v>70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+Agosto!M369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+Agosto!M370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+Agosto!M371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+Agosto!M379</f>
        <v>0</v>
      </c>
      <c r="E379" s="72">
        <v>36</v>
      </c>
      <c r="F379" s="40"/>
      <c r="G379" s="40"/>
      <c r="H379" s="25"/>
      <c r="I379" s="25"/>
      <c r="J379" s="74">
        <f>SUM(F379,G379)</f>
        <v>0</v>
      </c>
      <c r="K379" s="36">
        <f>+AQ379</f>
        <v>0</v>
      </c>
      <c r="L379" s="77">
        <f>+J379+K379</f>
        <v>0</v>
      </c>
      <c r="M379" s="37">
        <f>+(D379+E379)-(L379)+H379-I379</f>
        <v>36</v>
      </c>
      <c r="N379" s="41">
        <f>+AS379</f>
        <v>0</v>
      </c>
      <c r="O379" s="7" t="s">
        <v>353</v>
      </c>
      <c r="P379" s="7" t="s">
        <v>274</v>
      </c>
      <c r="Q379" s="7" t="s">
        <v>354</v>
      </c>
      <c r="R379" s="7" t="s">
        <v>283</v>
      </c>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9">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O330:P330"/>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R5:R9">
    <cfRule type="containsText" dxfId="772" priority="230" operator="containsText" text="ROJO">
      <formula>NOT(ISERROR(SEARCH("ROJO",R5)))</formula>
    </cfRule>
    <cfRule type="containsText" dxfId="771" priority="227" operator="containsText" text="VENCIDO">
      <formula>NOT(ISERROR(SEARCH("VENCIDO",R5)))</formula>
    </cfRule>
    <cfRule type="containsText" dxfId="770" priority="228" operator="containsText" text="VERDE">
      <formula>NOT(ISERROR(SEARCH("VERDE",R5)))</formula>
    </cfRule>
    <cfRule type="containsText" dxfId="769" priority="229" stopIfTrue="1" operator="containsText" text="AMARILLO">
      <formula>NOT(ISERROR(SEARCH("AMARILLO",R5)))</formula>
    </cfRule>
  </conditionalFormatting>
  <conditionalFormatting sqref="R11:R15">
    <cfRule type="containsText" dxfId="768" priority="224" operator="containsText" text="ROJO">
      <formula>NOT(ISERROR(SEARCH("ROJO",R11)))</formula>
    </cfRule>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onditionalFormatting>
  <conditionalFormatting sqref="R17:R21">
    <cfRule type="containsText" dxfId="764" priority="218" operator="containsText" text="VERDE">
      <formula>NOT(ISERROR(SEARCH("VERDE",R17)))</formula>
    </cfRule>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onditionalFormatting>
  <conditionalFormatting sqref="R23:R27">
    <cfRule type="containsText" dxfId="760" priority="211" operator="containsText" text="VENCIDO">
      <formula>NOT(ISERROR(SEARCH("VENCIDO",R23)))</formula>
    </cfRule>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2" operator="containsText" text="VERDE">
      <formula>NOT(ISERROR(SEARCH("VERDE",R23)))</formula>
    </cfRule>
  </conditionalFormatting>
  <conditionalFormatting sqref="R29:R33">
    <cfRule type="containsText" dxfId="756" priority="210" operator="containsText" text="ROJO">
      <formula>NOT(ISERROR(SEARCH("ROJO",R29)))</formula>
    </cfRule>
    <cfRule type="containsText" dxfId="755" priority="207" operator="containsText" text="VENCIDO">
      <formula>NOT(ISERROR(SEARCH("VENCIDO",R29)))</formula>
    </cfRule>
    <cfRule type="containsText" dxfId="754" priority="208" operator="containsText" text="VERDE">
      <formula>NOT(ISERROR(SEARCH("VERDE",R29)))</formula>
    </cfRule>
    <cfRule type="containsText" dxfId="753" priority="209" stopIfTrue="1" operator="containsText" text="AMARILLO">
      <formula>NOT(ISERROR(SEARCH("AMARILLO",R29)))</formula>
    </cfRule>
  </conditionalFormatting>
  <conditionalFormatting sqref="R35:R39">
    <cfRule type="containsText" dxfId="752" priority="204" operator="containsText" text="ROJO">
      <formula>NOT(ISERROR(SEARCH("ROJO",R35)))</formula>
    </cfRule>
    <cfRule type="containsText" dxfId="751" priority="201" operator="containsText" text="VENCIDO">
      <formula>NOT(ISERROR(SEARCH("VENCIDO",R35)))</formula>
    </cfRule>
    <cfRule type="containsText" dxfId="750" priority="202" operator="containsText" text="VERDE">
      <formula>NOT(ISERROR(SEARCH("VERDE",R35)))</formula>
    </cfRule>
    <cfRule type="containsText" dxfId="749" priority="203" stopIfTrue="1" operator="containsText" text="AMARILLO">
      <formula>NOT(ISERROR(SEARCH("AMARILLO",R35)))</formula>
    </cfRule>
  </conditionalFormatting>
  <conditionalFormatting sqref="R41:R45">
    <cfRule type="containsText" dxfId="748" priority="200" operator="containsText" text="ROJO">
      <formula>NOT(ISERROR(SEARCH("ROJO",R41)))</formula>
    </cfRule>
    <cfRule type="containsText" dxfId="747" priority="199" stopIfTrue="1" operator="containsText" text="AMARILLO">
      <formula>NOT(ISERROR(SEARCH("AMARILLO",R41)))</formula>
    </cfRule>
    <cfRule type="containsText" dxfId="746" priority="198" operator="containsText" text="VERDE">
      <formula>NOT(ISERROR(SEARCH("VERDE",R41)))</formula>
    </cfRule>
    <cfRule type="containsText" dxfId="74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4" priority="195" operator="containsText" text="ROJO">
      <formula>NOT(ISERROR(SEARCH("ROJO",R47)))</formula>
    </cfRule>
    <cfRule type="containsText" dxfId="743" priority="194" stopIfTrue="1" operator="containsText" text="AMARILLO">
      <formula>NOT(ISERROR(SEARCH("AMARILLO",R47)))</formula>
    </cfRule>
    <cfRule type="containsText" dxfId="742" priority="193" operator="containsText" text="VERDE">
      <formula>NOT(ISERROR(SEARCH("VERDE",R47)))</formula>
    </cfRule>
    <cfRule type="containsText" dxfId="741" priority="192" operator="containsText" text="VENCIDO">
      <formula>NOT(ISERROR(SEARCH("VENCIDO",R47)))</formula>
    </cfRule>
  </conditionalFormatting>
  <conditionalFormatting sqref="R83:R87 R89:R93">
    <cfRule type="containsText" dxfId="740" priority="189" stopIfTrue="1" operator="containsText" text="AMARILLO">
      <formula>NOT(ISERROR(SEARCH("AMARILLO",R83)))</formula>
    </cfRule>
    <cfRule type="containsText" dxfId="739" priority="190" operator="containsText" text="ROJO">
      <formula>NOT(ISERROR(SEARCH("ROJO",R83)))</formula>
    </cfRule>
    <cfRule type="containsText" dxfId="738" priority="187" operator="containsText" text="VENCIDO">
      <formula>NOT(ISERROR(SEARCH("VENCIDO",R83)))</formula>
    </cfRule>
    <cfRule type="containsText" dxfId="737" priority="188" operator="containsText" text="VERDE">
      <formula>NOT(ISERROR(SEARCH("VERDE",R83)))</formula>
    </cfRule>
  </conditionalFormatting>
  <conditionalFormatting sqref="R101:R105">
    <cfRule type="containsText" dxfId="736" priority="184" stopIfTrue="1" operator="containsText" text="AMARILLO">
      <formula>NOT(ISERROR(SEARCH("AMARILLO",R101)))</formula>
    </cfRule>
    <cfRule type="containsText" dxfId="735" priority="185" operator="containsText" text="ROJO">
      <formula>NOT(ISERROR(SEARCH("ROJO",R101)))</formula>
    </cfRule>
    <cfRule type="containsText" dxfId="734" priority="182" operator="containsText" text="VENCIDO">
      <formula>NOT(ISERROR(SEARCH("VENCIDO",R101)))</formula>
    </cfRule>
    <cfRule type="containsText" dxfId="733" priority="183" operator="containsText" text="VERDE">
      <formula>NOT(ISERROR(SEARCH("VERDE",R101)))</formula>
    </cfRule>
  </conditionalFormatting>
  <conditionalFormatting sqref="R149:R153">
    <cfRule type="containsText" dxfId="732" priority="178" operator="containsText" text="VERDE">
      <formula>NOT(ISERROR(SEARCH("VERDE",R149)))</formula>
    </cfRule>
    <cfRule type="containsText" dxfId="731" priority="177" operator="containsText" text="VENCIDO">
      <formula>NOT(ISERROR(SEARCH("VENCIDO",R149)))</formula>
    </cfRule>
    <cfRule type="containsText" dxfId="730" priority="179" stopIfTrue="1" operator="containsText" text="AMARILLO">
      <formula>NOT(ISERROR(SEARCH("AMARILLO",R149)))</formula>
    </cfRule>
    <cfRule type="containsText" dxfId="729" priority="180" operator="containsText" text="ROJO">
      <formula>NOT(ISERROR(SEARCH("ROJO",R149)))</formula>
    </cfRule>
  </conditionalFormatting>
  <conditionalFormatting sqref="R155:R159">
    <cfRule type="containsText" dxfId="728" priority="176" operator="containsText" text="ROJO">
      <formula>NOT(ISERROR(SEARCH("ROJO",R155)))</formula>
    </cfRule>
    <cfRule type="containsText" dxfId="727" priority="174" operator="containsText" text="VERDE">
      <formula>NOT(ISERROR(SEARCH("VERDE",R155)))</formula>
    </cfRule>
    <cfRule type="containsText" dxfId="726" priority="175" stopIfTrue="1" operator="containsText" text="AMARILLO">
      <formula>NOT(ISERROR(SEARCH("AMARILLO",R155)))</formula>
    </cfRule>
    <cfRule type="containsText" dxfId="725" priority="173" operator="containsText" text="VENCIDO">
      <formula>NOT(ISERROR(SEARCH("VENCIDO",R155)))</formula>
    </cfRule>
  </conditionalFormatting>
  <conditionalFormatting sqref="R161:R165">
    <cfRule type="containsText" dxfId="724" priority="170" operator="containsText" text="VERDE">
      <formula>NOT(ISERROR(SEARCH("VERDE",R161)))</formula>
    </cfRule>
    <cfRule type="containsText" dxfId="723" priority="169" operator="containsText" text="VENCIDO">
      <formula>NOT(ISERROR(SEARCH("VENCIDO",R161)))</formula>
    </cfRule>
    <cfRule type="containsText" dxfId="722" priority="171" stopIfTrue="1" operator="containsText" text="AMARILLO">
      <formula>NOT(ISERROR(SEARCH("AMARILLO",R161)))</formula>
    </cfRule>
    <cfRule type="containsText" dxfId="721" priority="172" operator="containsText" text="ROJO">
      <formula>NOT(ISERROR(SEARCH("ROJO",R161)))</formula>
    </cfRule>
  </conditionalFormatting>
  <conditionalFormatting sqref="R167:R171">
    <cfRule type="containsText" dxfId="720" priority="164" operator="containsText" text="VENCIDO">
      <formula>NOT(ISERROR(SEARCH("VENCIDO",R167)))</formula>
    </cfRule>
    <cfRule type="containsText" dxfId="719" priority="166" stopIfTrue="1" operator="containsText" text="AMARILLO">
      <formula>NOT(ISERROR(SEARCH("AMARILLO",R167)))</formula>
    </cfRule>
    <cfRule type="containsText" dxfId="718" priority="167" operator="containsText" text="ROJO">
      <formula>NOT(ISERROR(SEARCH("ROJO",R167)))</formula>
    </cfRule>
    <cfRule type="containsText" dxfId="717" priority="165" operator="containsText" text="VERDE">
      <formula>NOT(ISERROR(SEARCH("VERDE",R167)))</formula>
    </cfRule>
  </conditionalFormatting>
  <conditionalFormatting sqref="R173:R177">
    <cfRule type="containsText" dxfId="716" priority="160" operator="containsText" text="VERDE">
      <formula>NOT(ISERROR(SEARCH("VERDE",R173)))</formula>
    </cfRule>
    <cfRule type="containsText" dxfId="715" priority="161" stopIfTrue="1" operator="containsText" text="AMARILLO">
      <formula>NOT(ISERROR(SEARCH("AMARILLO",R173)))</formula>
    </cfRule>
    <cfRule type="containsText" dxfId="714" priority="162" operator="containsText" text="ROJO">
      <formula>NOT(ISERROR(SEARCH("ROJO",R173)))</formula>
    </cfRule>
    <cfRule type="containsText" dxfId="713" priority="159" operator="containsText" text="VENCIDO">
      <formula>NOT(ISERROR(SEARCH("VENCIDO",R173)))</formula>
    </cfRule>
  </conditionalFormatting>
  <conditionalFormatting sqref="R179:R183">
    <cfRule type="containsText" dxfId="712" priority="157" operator="containsText" text="ROJO">
      <formula>NOT(ISERROR(SEARCH("ROJO",R179)))</formula>
    </cfRule>
    <cfRule type="containsText" dxfId="711" priority="156" stopIfTrue="1" operator="containsText" text="AMARILLO">
      <formula>NOT(ISERROR(SEARCH("AMARILLO",R179)))</formula>
    </cfRule>
    <cfRule type="containsText" dxfId="710" priority="154" operator="containsText" text="VENCIDO">
      <formula>NOT(ISERROR(SEARCH("VENCIDO",R179)))</formula>
    </cfRule>
    <cfRule type="containsText" dxfId="709" priority="155" operator="containsText" text="VERDE">
      <formula>NOT(ISERROR(SEARCH("VERDE",R179)))</formula>
    </cfRule>
  </conditionalFormatting>
  <conditionalFormatting sqref="R185:R189 R191:R195">
    <cfRule type="containsText" dxfId="708" priority="151" stopIfTrue="1" operator="containsText" text="AMARILLO">
      <formula>NOT(ISERROR(SEARCH("AMARILLO",R185)))</formula>
    </cfRule>
    <cfRule type="containsText" dxfId="707" priority="150" operator="containsText" text="VERDE">
      <formula>NOT(ISERROR(SEARCH("VERDE",R185)))</formula>
    </cfRule>
    <cfRule type="containsText" dxfId="706" priority="149" operator="containsText" text="VENCIDO">
      <formula>NOT(ISERROR(SEARCH("VENCIDO",R185)))</formula>
    </cfRule>
    <cfRule type="containsText" dxfId="705" priority="152" operator="containsText" text="ROJO">
      <formula>NOT(ISERROR(SEARCH("ROJO",R185)))</formula>
    </cfRule>
  </conditionalFormatting>
  <conditionalFormatting sqref="R197:R201 R203:R207 R209:R213 R215:R219">
    <cfRule type="containsText" dxfId="704" priority="146" stopIfTrue="1" operator="containsText" text="AMARILLO">
      <formula>NOT(ISERROR(SEARCH("AMARILLO",R197)))</formula>
    </cfRule>
    <cfRule type="containsText" dxfId="703" priority="147" operator="containsText" text="ROJO">
      <formula>NOT(ISERROR(SEARCH("ROJO",R197)))</formula>
    </cfRule>
    <cfRule type="containsText" dxfId="702" priority="144" operator="containsText" text="VENCIDO">
      <formula>NOT(ISERROR(SEARCH("VENCIDO",R197)))</formula>
    </cfRule>
    <cfRule type="containsText" dxfId="701" priority="145" operator="containsText" text="VERDE">
      <formula>NOT(ISERROR(SEARCH("VERDE",R197)))</formula>
    </cfRule>
  </conditionalFormatting>
  <conditionalFormatting sqref="R222:R226">
    <cfRule type="containsText" dxfId="700" priority="141" operator="containsText" text="ROJO">
      <formula>NOT(ISERROR(SEARCH("ROJO",R222)))</formula>
    </cfRule>
    <cfRule type="containsText" dxfId="699" priority="140" stopIfTrue="1" operator="containsText" text="AMARILLO">
      <formula>NOT(ISERROR(SEARCH("AMARILLO",R222)))</formula>
    </cfRule>
    <cfRule type="containsText" dxfId="698" priority="139" operator="containsText" text="VERDE">
      <formula>NOT(ISERROR(SEARCH("VERDE",R222)))</formula>
    </cfRule>
    <cfRule type="containsText" dxfId="697" priority="138" operator="containsText" text="VENCIDO">
      <formula>NOT(ISERROR(SEARCH("VENCIDO",R222)))</formula>
    </cfRule>
  </conditionalFormatting>
  <conditionalFormatting sqref="R228:R232 R234:R238 R240:R244">
    <cfRule type="containsText" dxfId="696" priority="133" operator="containsText" text="VENCIDO">
      <formula>NOT(ISERROR(SEARCH("VENCIDO",R228)))</formula>
    </cfRule>
    <cfRule type="containsText" dxfId="695" priority="134" operator="containsText" text="VERDE">
      <formula>NOT(ISERROR(SEARCH("VERDE",R228)))</formula>
    </cfRule>
    <cfRule type="containsText" dxfId="694" priority="135" stopIfTrue="1" operator="containsText" text="AMARILLO">
      <formula>NOT(ISERROR(SEARCH("AMARILLO",R228)))</formula>
    </cfRule>
    <cfRule type="containsText" dxfId="693" priority="136" operator="containsText" text="ROJO">
      <formula>NOT(ISERROR(SEARCH("ROJO",R228)))</formula>
    </cfRule>
  </conditionalFormatting>
  <conditionalFormatting sqref="R246:R250">
    <cfRule type="containsText" dxfId="692" priority="128" operator="containsText" text="VENCIDO">
      <formula>NOT(ISERROR(SEARCH("VENCIDO",R246)))</formula>
    </cfRule>
    <cfRule type="containsText" dxfId="691" priority="129" operator="containsText" text="VERDE">
      <formula>NOT(ISERROR(SEARCH("VERDE",R246)))</formula>
    </cfRule>
    <cfRule type="containsText" dxfId="690" priority="130" stopIfTrue="1" operator="containsText" text="AMARILLO">
      <formula>NOT(ISERROR(SEARCH("AMARILLO",R246)))</formula>
    </cfRule>
    <cfRule type="containsText" dxfId="689" priority="131" operator="containsText" text="ROJO">
      <formula>NOT(ISERROR(SEARCH("ROJO",R246)))</formula>
    </cfRule>
  </conditionalFormatting>
  <conditionalFormatting sqref="R252:R256">
    <cfRule type="containsText" dxfId="688" priority="123" operator="containsText" text="VENCIDO">
      <formula>NOT(ISERROR(SEARCH("VENCIDO",R252)))</formula>
    </cfRule>
    <cfRule type="containsText" dxfId="687" priority="124" operator="containsText" text="VERDE">
      <formula>NOT(ISERROR(SEARCH("VERDE",R252)))</formula>
    </cfRule>
    <cfRule type="containsText" dxfId="686" priority="125" stopIfTrue="1" operator="containsText" text="AMARILLO">
      <formula>NOT(ISERROR(SEARCH("AMARILLO",R252)))</formula>
    </cfRule>
    <cfRule type="containsText" dxfId="685" priority="126" operator="containsText" text="ROJO">
      <formula>NOT(ISERROR(SEARCH("ROJO",R252)))</formula>
    </cfRule>
  </conditionalFormatting>
  <conditionalFormatting sqref="R258:R262 R264:R268">
    <cfRule type="containsText" dxfId="684" priority="121" operator="containsText" text="ROJO">
      <formula>NOT(ISERROR(SEARCH("ROJO",R258)))</formula>
    </cfRule>
    <cfRule type="containsText" dxfId="683" priority="120" stopIfTrue="1" operator="containsText" text="AMARILLO">
      <formula>NOT(ISERROR(SEARCH("AMARILLO",R258)))</formula>
    </cfRule>
    <cfRule type="containsText" dxfId="682" priority="118" operator="containsText" text="VENCIDO">
      <formula>NOT(ISERROR(SEARCH("VENCIDO",R258)))</formula>
    </cfRule>
    <cfRule type="containsText" dxfId="681" priority="119" operator="containsText" text="VERDE">
      <formula>NOT(ISERROR(SEARCH("VERDE",R258)))</formula>
    </cfRule>
  </conditionalFormatting>
  <conditionalFormatting sqref="R270:R274 R276:R280 R282:R286 R288:R292">
    <cfRule type="containsText" dxfId="680" priority="113" operator="containsText" text="VENCIDO">
      <formula>NOT(ISERROR(SEARCH("VENCIDO",R270)))</formula>
    </cfRule>
    <cfRule type="containsText" dxfId="679" priority="114" operator="containsText" text="VERDE">
      <formula>NOT(ISERROR(SEARCH("VERDE",R270)))</formula>
    </cfRule>
    <cfRule type="containsText" dxfId="678" priority="115" stopIfTrue="1" operator="containsText" text="AMARILLO">
      <formula>NOT(ISERROR(SEARCH("AMARILLO",R270)))</formula>
    </cfRule>
    <cfRule type="containsText" dxfId="677" priority="116" operator="containsText" text="ROJO">
      <formula>NOT(ISERROR(SEARCH("ROJO",R270)))</formula>
    </cfRule>
  </conditionalFormatting>
  <conditionalFormatting sqref="R295:R300">
    <cfRule type="containsText" dxfId="676" priority="108" operator="containsText" text="VERDE">
      <formula>NOT(ISERROR(SEARCH("VERDE",R295)))</formula>
    </cfRule>
    <cfRule type="containsText" dxfId="675" priority="109" stopIfTrue="1" operator="containsText" text="AMARILLO">
      <formula>NOT(ISERROR(SEARCH("AMARILLO",R295)))</formula>
    </cfRule>
    <cfRule type="containsText" dxfId="674" priority="110" operator="containsText" text="ROJO">
      <formula>NOT(ISERROR(SEARCH("ROJO",R295)))</formula>
    </cfRule>
    <cfRule type="containsText" dxfId="673" priority="107" operator="containsText" text="VENCIDO">
      <formula>NOT(ISERROR(SEARCH("VENCIDO",R295)))</formula>
    </cfRule>
  </conditionalFormatting>
  <conditionalFormatting sqref="R302:R307 R309:R314">
    <cfRule type="containsText" dxfId="672" priority="103" stopIfTrue="1" operator="containsText" text="AMARILLO">
      <formula>NOT(ISERROR(SEARCH("AMARILLO",R302)))</formula>
    </cfRule>
    <cfRule type="containsText" dxfId="671" priority="102" operator="containsText" text="VERDE">
      <formula>NOT(ISERROR(SEARCH("VERDE",R302)))</formula>
    </cfRule>
    <cfRule type="containsText" dxfId="670" priority="101" operator="containsText" text="VENCIDO">
      <formula>NOT(ISERROR(SEARCH("VENCIDO",R302)))</formula>
    </cfRule>
    <cfRule type="containsText" dxfId="669" priority="104" operator="containsText" text="ROJO">
      <formula>NOT(ISERROR(SEARCH("ROJO",R302)))</formula>
    </cfRule>
  </conditionalFormatting>
  <conditionalFormatting sqref="R316:R321 R323:R328 R330:R335">
    <cfRule type="containsText" dxfId="668" priority="98" operator="containsText" text="ROJO">
      <formula>NOT(ISERROR(SEARCH("ROJO",R316)))</formula>
    </cfRule>
    <cfRule type="containsText" dxfId="667" priority="97" stopIfTrue="1" operator="containsText" text="AMARILLO">
      <formula>NOT(ISERROR(SEARCH("AMARILLO",R316)))</formula>
    </cfRule>
    <cfRule type="containsText" dxfId="666" priority="96" operator="containsText" text="VERDE">
      <formula>NOT(ISERROR(SEARCH("VERDE",R316)))</formula>
    </cfRule>
    <cfRule type="containsText" dxfId="665" priority="95" operator="containsText" text="VENCIDO">
      <formula>NOT(ISERROR(SEARCH("VENCIDO",R316)))</formula>
    </cfRule>
  </conditionalFormatting>
  <conditionalFormatting sqref="R337:R342 R344:R349">
    <cfRule type="containsText" dxfId="664" priority="91" stopIfTrue="1" operator="containsText" text="AMARILLO">
      <formula>NOT(ISERROR(SEARCH("AMARILLO",R337)))</formula>
    </cfRule>
    <cfRule type="containsText" dxfId="663" priority="90" operator="containsText" text="VERDE">
      <formula>NOT(ISERROR(SEARCH("VERDE",R337)))</formula>
    </cfRule>
    <cfRule type="containsText" dxfId="662" priority="89" operator="containsText" text="VENCIDO">
      <formula>NOT(ISERROR(SEARCH("VENCIDO",R337)))</formula>
    </cfRule>
    <cfRule type="containsText" dxfId="661" priority="92" operator="containsText" text="ROJO">
      <formula>NOT(ISERROR(SEARCH("ROJO",R337)))</formula>
    </cfRule>
  </conditionalFormatting>
  <conditionalFormatting sqref="R351:R356">
    <cfRule type="containsText" dxfId="660" priority="86" operator="containsText" text="ROJO">
      <formula>NOT(ISERROR(SEARCH("ROJO",R351)))</formula>
    </cfRule>
    <cfRule type="containsText" dxfId="659" priority="85" stopIfTrue="1" operator="containsText" text="AMARILLO">
      <formula>NOT(ISERROR(SEARCH("AMARILLO",R351)))</formula>
    </cfRule>
    <cfRule type="containsText" dxfId="658" priority="84" operator="containsText" text="VERDE">
      <formula>NOT(ISERROR(SEARCH("VERDE",R351)))</formula>
    </cfRule>
    <cfRule type="containsText" dxfId="657" priority="83" operator="containsText" text="VENCIDO">
      <formula>NOT(ISERROR(SEARCH("VENCIDO",R351)))</formula>
    </cfRule>
  </conditionalFormatting>
  <conditionalFormatting sqref="R358:R363">
    <cfRule type="containsText" dxfId="656" priority="79" stopIfTrue="1" operator="containsText" text="AMARILLO">
      <formula>NOT(ISERROR(SEARCH("AMARILLO",R358)))</formula>
    </cfRule>
    <cfRule type="containsText" dxfId="655" priority="78" operator="containsText" text="VERDE">
      <formula>NOT(ISERROR(SEARCH("VERDE",R358)))</formula>
    </cfRule>
    <cfRule type="containsText" dxfId="654" priority="77" operator="containsText" text="VENCIDO">
      <formula>NOT(ISERROR(SEARCH("VENCIDO",R358)))</formula>
    </cfRule>
    <cfRule type="containsText" dxfId="653" priority="80" operator="containsText" text="ROJO">
      <formula>NOT(ISERROR(SEARCH("ROJO",R358)))</formula>
    </cfRule>
  </conditionalFormatting>
  <conditionalFormatting sqref="R365:R371">
    <cfRule type="containsText" dxfId="652" priority="76" operator="containsText" text="ROJO">
      <formula>NOT(ISERROR(SEARCH("ROJO",R365)))</formula>
    </cfRule>
    <cfRule type="containsText" dxfId="651" priority="75" stopIfTrue="1" operator="containsText" text="AMARILLO">
      <formula>NOT(ISERROR(SEARCH("AMARILLO",R365)))</formula>
    </cfRule>
    <cfRule type="containsText" dxfId="650" priority="73" operator="containsText" text="VENCIDO">
      <formula>NOT(ISERROR(SEARCH("VENCIDO",R365)))</formula>
    </cfRule>
    <cfRule type="containsText" dxfId="649" priority="74" operator="containsText" text="VERDE">
      <formula>NOT(ISERROR(SEARCH("VERDE",R365)))</formula>
    </cfRule>
  </conditionalFormatting>
  <conditionalFormatting sqref="M377:M381">
    <cfRule type="cellIs" dxfId="64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06" zoomScale="60" zoomScaleNormal="60" workbookViewId="0">
      <selection activeCell="D107" sqref="D107:D1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+Septiembre!M5</f>
        <v>140</v>
      </c>
      <c r="E5" s="130"/>
      <c r="F5" s="127"/>
      <c r="G5" s="127"/>
      <c r="H5" s="127"/>
      <c r="I5" s="127"/>
      <c r="J5" s="145">
        <f>+F5+G5</f>
        <v>0</v>
      </c>
      <c r="K5" s="148">
        <f>+AO5</f>
        <v>0</v>
      </c>
      <c r="L5" s="158">
        <f>+J5+K5</f>
        <v>0</v>
      </c>
      <c r="M5" s="161">
        <f>+(D5+E5)-(L5)+H5-I5</f>
        <v>140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0</v>
      </c>
      <c r="N10" s="75">
        <f>SUM(N5:N9)</f>
        <v>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+Septiembre!M11</f>
        <v>18</v>
      </c>
      <c r="E11" s="130"/>
      <c r="F11" s="127"/>
      <c r="G11" s="127"/>
      <c r="H11" s="127"/>
      <c r="I11" s="127"/>
      <c r="J11" s="145">
        <f>+F11+G11</f>
        <v>0</v>
      </c>
      <c r="K11" s="148">
        <f>+AO11</f>
        <v>0</v>
      </c>
      <c r="L11" s="158">
        <f>+J11+K11</f>
        <v>0</v>
      </c>
      <c r="M11" s="161">
        <f>+(D11+E11)-(L11)+H11-I11</f>
        <v>18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0</v>
      </c>
      <c r="N16" s="75">
        <f>SUM(N11:N15)</f>
        <v>0</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+Septiembre!M17</f>
        <v>13</v>
      </c>
      <c r="E17" s="130"/>
      <c r="F17" s="127"/>
      <c r="G17" s="127"/>
      <c r="H17" s="127"/>
      <c r="I17" s="127"/>
      <c r="J17" s="145">
        <f>+F17+G17</f>
        <v>0</v>
      </c>
      <c r="K17" s="148">
        <f>+AO17</f>
        <v>0</v>
      </c>
      <c r="L17" s="158">
        <f>+J17+K17</f>
        <v>0</v>
      </c>
      <c r="M17" s="161">
        <f>+(D17+E17)-(L17)+H17-I17</f>
        <v>13</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0</v>
      </c>
      <c r="N22" s="75">
        <f>SUM(N17:N21)</f>
        <v>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+Septiembre!M23</f>
        <v>60</v>
      </c>
      <c r="E23" s="130"/>
      <c r="F23" s="127"/>
      <c r="G23" s="127"/>
      <c r="H23" s="127"/>
      <c r="I23" s="127"/>
      <c r="J23" s="145">
        <f>+F23+G23</f>
        <v>0</v>
      </c>
      <c r="K23" s="148">
        <f>+AO23</f>
        <v>0</v>
      </c>
      <c r="L23" s="158">
        <f>+J23+K23</f>
        <v>0</v>
      </c>
      <c r="M23" s="161">
        <f>+(D23+E23)-(L23)+H23-I23</f>
        <v>60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0</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+Septiembre!M29</f>
        <v>25</v>
      </c>
      <c r="E29" s="130"/>
      <c r="F29" s="127"/>
      <c r="G29" s="127"/>
      <c r="H29" s="127"/>
      <c r="I29" s="127"/>
      <c r="J29" s="145">
        <f>+F29+G29</f>
        <v>0</v>
      </c>
      <c r="K29" s="148">
        <f>+AO29</f>
        <v>0</v>
      </c>
      <c r="L29" s="158">
        <f>+J29+K29</f>
        <v>0</v>
      </c>
      <c r="M29" s="161">
        <f>+(D29+E29)-(L29)+H29-I29</f>
        <v>25</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0</v>
      </c>
      <c r="N34" s="75">
        <f>SUM(N29:N33)</f>
        <v>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+Septiembre!M35</f>
        <v>6</v>
      </c>
      <c r="E35" s="130"/>
      <c r="F35" s="127"/>
      <c r="G35" s="127"/>
      <c r="H35" s="127"/>
      <c r="I35" s="127"/>
      <c r="J35" s="145">
        <f>+F35+G35</f>
        <v>0</v>
      </c>
      <c r="K35" s="148">
        <f>+AO35</f>
        <v>0</v>
      </c>
      <c r="L35" s="158">
        <f>+J35+K35</f>
        <v>0</v>
      </c>
      <c r="M35" s="161">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0</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+Septiembre!M41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+Septiembre!M47</f>
        <v>28</v>
      </c>
      <c r="E47" s="130"/>
      <c r="F47" s="127"/>
      <c r="G47" s="127"/>
      <c r="H47" s="127"/>
      <c r="I47" s="127"/>
      <c r="J47" s="145">
        <f>+F47+G47</f>
        <v>0</v>
      </c>
      <c r="K47" s="148">
        <f>+AO47</f>
        <v>0</v>
      </c>
      <c r="L47" s="158">
        <f>+J47+K47</f>
        <v>0</v>
      </c>
      <c r="M47" s="161">
        <f>+(D47+E47)-(L47)+H47-I47</f>
        <v>28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0</v>
      </c>
      <c r="N52" s="75">
        <f>SUM(N47:N51)</f>
        <v>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+Septiembre!M53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+Septiembre!M59</f>
        <v>11</v>
      </c>
      <c r="E59" s="130"/>
      <c r="F59" s="127"/>
      <c r="G59" s="127"/>
      <c r="H59" s="127"/>
      <c r="I59" s="127"/>
      <c r="J59" s="145">
        <f>+F59+G59</f>
        <v>0</v>
      </c>
      <c r="K59" s="148">
        <f>+AO59</f>
        <v>0</v>
      </c>
      <c r="L59" s="158">
        <f>+J59+K59</f>
        <v>0</v>
      </c>
      <c r="M59" s="161">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0</v>
      </c>
      <c r="N64" s="75">
        <f>SUM(N59:N63)</f>
        <v>0</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+Septiembre!M65</f>
        <v>23</v>
      </c>
      <c r="E65" s="130"/>
      <c r="F65" s="127"/>
      <c r="G65" s="127"/>
      <c r="H65" s="127"/>
      <c r="I65" s="127"/>
      <c r="J65" s="145">
        <f>+F65+G65</f>
        <v>0</v>
      </c>
      <c r="K65" s="148">
        <f>+AO65</f>
        <v>0</v>
      </c>
      <c r="L65" s="158">
        <f>+J65+K65</f>
        <v>0</v>
      </c>
      <c r="M65" s="161">
        <f>+(D65+E65)-(L65)+H65-I65</f>
        <v>23</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0</v>
      </c>
      <c r="N70" s="75">
        <f>SUM(N65:N69)</f>
        <v>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+Septiembre!M71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+Septiembre!M77</f>
        <v>34</v>
      </c>
      <c r="E77" s="130"/>
      <c r="F77" s="127"/>
      <c r="G77" s="127"/>
      <c r="H77" s="127"/>
      <c r="I77" s="127"/>
      <c r="J77" s="145">
        <f>+F77+G77</f>
        <v>0</v>
      </c>
      <c r="K77" s="148">
        <f>+AO77</f>
        <v>0</v>
      </c>
      <c r="L77" s="158">
        <f>+J77+K77</f>
        <v>0</v>
      </c>
      <c r="M77" s="161">
        <f>+(D77+E77)-(L77)+H77-I77</f>
        <v>34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0</v>
      </c>
      <c r="N82" s="75">
        <f>SUM(N77:N81)</f>
        <v>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+Septiembre!M83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+Septiembre!M89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+Septiembre!M95</f>
        <v>30</v>
      </c>
      <c r="E95" s="130"/>
      <c r="F95" s="127"/>
      <c r="G95" s="127"/>
      <c r="H95" s="127"/>
      <c r="I95" s="127"/>
      <c r="J95" s="145">
        <f>+F95+G95</f>
        <v>0</v>
      </c>
      <c r="K95" s="148">
        <f>+AO95</f>
        <v>0</v>
      </c>
      <c r="L95" s="158">
        <f>+J95+K95</f>
        <v>0</v>
      </c>
      <c r="M95" s="161">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0</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+Septiembre!M101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+Septiembre!M107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+Septiembre!M113</f>
        <v>100</v>
      </c>
      <c r="E113" s="130"/>
      <c r="F113" s="127"/>
      <c r="G113" s="127"/>
      <c r="H113" s="127"/>
      <c r="I113" s="127"/>
      <c r="J113" s="145">
        <f>+F113+G113</f>
        <v>0</v>
      </c>
      <c r="K113" s="148">
        <f>+AO113</f>
        <v>0</v>
      </c>
      <c r="L113" s="158">
        <f>+J113+K113</f>
        <v>0</v>
      </c>
      <c r="M113" s="161">
        <f>+(D113+E113)-(L113)+H113-I113</f>
        <v>100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4">
        <f>+AT113</f>
        <v>0</v>
      </c>
      <c r="Z113" s="9"/>
      <c r="AA113" s="1"/>
      <c r="AB113" s="172"/>
      <c r="AC113" s="172"/>
      <c r="AD113" s="173">
        <f>+AB113+AC113</f>
        <v>0</v>
      </c>
      <c r="AE113" s="172"/>
      <c r="AF113" s="172"/>
      <c r="AG113" s="172"/>
      <c r="AH113" s="172"/>
      <c r="AI113" s="172"/>
      <c r="AJ113" s="172"/>
      <c r="AK113" s="172"/>
      <c r="AL113" s="172"/>
      <c r="AM113" s="172"/>
      <c r="AN113" s="172"/>
      <c r="AO113" s="124">
        <f>SUM(AD113:AN117)</f>
        <v>0</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0</v>
      </c>
      <c r="N118" s="75">
        <f>SUM(N113:N117)</f>
        <v>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+Septiembre!M119</f>
        <v>17</v>
      </c>
      <c r="E119" s="130"/>
      <c r="F119" s="127"/>
      <c r="G119" s="127"/>
      <c r="H119" s="127"/>
      <c r="I119" s="127"/>
      <c r="J119" s="145">
        <f>+F119+G119</f>
        <v>0</v>
      </c>
      <c r="K119" s="148">
        <f>+AO119</f>
        <v>0</v>
      </c>
      <c r="L119" s="158">
        <f>+J119+K119</f>
        <v>0</v>
      </c>
      <c r="M119" s="161">
        <f>+(D119+E119)-(L119)+H119-I119</f>
        <v>17</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0</v>
      </c>
      <c r="N124" s="75">
        <f>SUM(N119:N123)</f>
        <v>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+Septiembre!M125</f>
        <v>16</v>
      </c>
      <c r="E125" s="130"/>
      <c r="F125" s="127"/>
      <c r="G125" s="127"/>
      <c r="H125" s="127"/>
      <c r="I125" s="127"/>
      <c r="J125" s="145">
        <f>+F125+G125</f>
        <v>0</v>
      </c>
      <c r="K125" s="148">
        <f>+AO125</f>
        <v>0</v>
      </c>
      <c r="L125" s="158">
        <f>+J125+K125</f>
        <v>0</v>
      </c>
      <c r="M125" s="161">
        <f>+(D125+E125)-(L125)+H125-I125</f>
        <v>16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0</v>
      </c>
      <c r="N130" s="75">
        <f>SUM(N125:N129)</f>
        <v>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+Septiembre!M131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+Septiembre!M137</f>
        <v>27</v>
      </c>
      <c r="E137" s="130"/>
      <c r="F137" s="127"/>
      <c r="G137" s="127"/>
      <c r="H137" s="127"/>
      <c r="I137" s="127"/>
      <c r="J137" s="145">
        <f>+F137+G137</f>
        <v>0</v>
      </c>
      <c r="K137" s="148">
        <f>+AO137</f>
        <v>0</v>
      </c>
      <c r="L137" s="158">
        <f>+J137+K137</f>
        <v>0</v>
      </c>
      <c r="M137" s="161">
        <f>+(D137+E137)-(L137)+H137-I137</f>
        <v>27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0</v>
      </c>
      <c r="N142" s="75">
        <f>SUM(N137:N141)</f>
        <v>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+Septiembre!M143</f>
        <v>11</v>
      </c>
      <c r="E143" s="130"/>
      <c r="F143" s="127"/>
      <c r="G143" s="127"/>
      <c r="H143" s="127"/>
      <c r="I143" s="127"/>
      <c r="J143" s="145">
        <f>+F143+G143</f>
        <v>0</v>
      </c>
      <c r="K143" s="148">
        <f>+AO143</f>
        <v>0</v>
      </c>
      <c r="L143" s="158">
        <f>+J143+K143</f>
        <v>0</v>
      </c>
      <c r="M143" s="161">
        <f>+(D143+E143)-(L143)+H143-I143</f>
        <v>11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0</v>
      </c>
      <c r="N148" s="75">
        <f>SUM(N143:N147)</f>
        <v>0</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+Septiembre!M149</f>
        <v>45</v>
      </c>
      <c r="E149" s="182"/>
      <c r="F149" s="127"/>
      <c r="G149" s="127"/>
      <c r="H149" s="127"/>
      <c r="I149" s="127"/>
      <c r="J149" s="145">
        <f>+F149+G149</f>
        <v>0</v>
      </c>
      <c r="K149" s="148">
        <f>+AO149</f>
        <v>0</v>
      </c>
      <c r="L149" s="158">
        <f>+J149+K149</f>
        <v>0</v>
      </c>
      <c r="M149" s="161">
        <f>+(D149+E149)-(L149)+H149-I149</f>
        <v>45</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0</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+Septiembre!M155</f>
        <v>120</v>
      </c>
      <c r="E155" s="182"/>
      <c r="F155" s="127"/>
      <c r="G155" s="127"/>
      <c r="H155" s="127"/>
      <c r="I155" s="127"/>
      <c r="J155" s="145">
        <f>+F155+G155</f>
        <v>0</v>
      </c>
      <c r="K155" s="148">
        <f>+AO155</f>
        <v>0</v>
      </c>
      <c r="L155" s="158">
        <f>+J155+K155</f>
        <v>0</v>
      </c>
      <c r="M155" s="161">
        <f>+(D155+E155)-(L155)+H155-I155</f>
        <v>120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0</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+Septiembre!M161</f>
        <v>31</v>
      </c>
      <c r="E161" s="130"/>
      <c r="F161" s="127"/>
      <c r="G161" s="127"/>
      <c r="H161" s="127"/>
      <c r="I161" s="127"/>
      <c r="J161" s="145">
        <f>+F161+G161</f>
        <v>0</v>
      </c>
      <c r="K161" s="148">
        <f>+AO161</f>
        <v>0</v>
      </c>
      <c r="L161" s="158">
        <f>+J161+K161</f>
        <v>0</v>
      </c>
      <c r="M161" s="161">
        <f>+(D161+E161)-(L161)+H161-I161</f>
        <v>31</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0</v>
      </c>
      <c r="N166" s="75">
        <f>SUM(N161:N165)</f>
        <v>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+Septiembre!M167</f>
        <v>35</v>
      </c>
      <c r="E167" s="130"/>
      <c r="F167" s="127"/>
      <c r="G167" s="127"/>
      <c r="H167" s="127"/>
      <c r="I167" s="127"/>
      <c r="J167" s="145">
        <f>+F167+G167</f>
        <v>0</v>
      </c>
      <c r="K167" s="148">
        <f>+AO167</f>
        <v>0</v>
      </c>
      <c r="L167" s="158">
        <f>+J167+K167</f>
        <v>0</v>
      </c>
      <c r="M167" s="161">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0</v>
      </c>
      <c r="N172" s="75">
        <f>SUM(N167:N171)</f>
        <v>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+Septiembre!M173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+Septiembre!M179</f>
        <v>2</v>
      </c>
      <c r="E179" s="130"/>
      <c r="F179" s="127"/>
      <c r="G179" s="127"/>
      <c r="H179" s="127"/>
      <c r="I179" s="127"/>
      <c r="J179" s="145">
        <f>+F179+G179</f>
        <v>0</v>
      </c>
      <c r="K179" s="148">
        <f>+AO179</f>
        <v>0</v>
      </c>
      <c r="L179" s="158">
        <f>+J179+K179</f>
        <v>0</v>
      </c>
      <c r="M179" s="161">
        <f>+(D179+E179)-(L179)+H179-I179</f>
        <v>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0</v>
      </c>
      <c r="N184" s="75">
        <f>SUM(N179:N183)</f>
        <v>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+Septiembre!M185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+Septiembre!M191</f>
        <v>8</v>
      </c>
      <c r="E191" s="130"/>
      <c r="F191" s="127"/>
      <c r="G191" s="127"/>
      <c r="H191" s="127"/>
      <c r="I191" s="127"/>
      <c r="J191" s="145">
        <f>+F191+G191</f>
        <v>0</v>
      </c>
      <c r="K191" s="148">
        <f>+AO191</f>
        <v>0</v>
      </c>
      <c r="L191" s="158">
        <f>+J191+K191</f>
        <v>0</v>
      </c>
      <c r="M191" s="161">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0</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+Septiembre!M197</f>
        <v>3</v>
      </c>
      <c r="E197" s="130"/>
      <c r="F197" s="127"/>
      <c r="G197" s="127"/>
      <c r="H197" s="127"/>
      <c r="I197" s="127"/>
      <c r="J197" s="145">
        <f>+F197+G197</f>
        <v>0</v>
      </c>
      <c r="K197" s="148">
        <f>+AO197</f>
        <v>0</v>
      </c>
      <c r="L197" s="158">
        <f>+J197+K197</f>
        <v>0</v>
      </c>
      <c r="M197" s="161">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0</v>
      </c>
      <c r="N202" s="75">
        <f>SUM(N197:N201)</f>
        <v>0</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+Septiembre!M203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+Septiembre!M209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+Septiembre!M215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+Septiembre!M222</f>
        <v>140</v>
      </c>
      <c r="E222" s="130"/>
      <c r="F222" s="127"/>
      <c r="G222" s="127"/>
      <c r="H222" s="127"/>
      <c r="I222" s="127"/>
      <c r="J222" s="145">
        <f>+F222+G222</f>
        <v>0</v>
      </c>
      <c r="K222" s="148">
        <f>+AO222</f>
        <v>0</v>
      </c>
      <c r="L222" s="158">
        <f>+J222+K222</f>
        <v>0</v>
      </c>
      <c r="M222" s="161">
        <f>+(D222+E222)-(L222)+H222-I222</f>
        <v>140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0</v>
      </c>
      <c r="N227" s="75">
        <f>SUM(N222:N226)</f>
        <v>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+Septiembre!M228</f>
        <v>34</v>
      </c>
      <c r="E228" s="130"/>
      <c r="F228" s="127"/>
      <c r="G228" s="127"/>
      <c r="H228" s="127"/>
      <c r="I228" s="127"/>
      <c r="J228" s="145">
        <f>+F228+G228</f>
        <v>0</v>
      </c>
      <c r="K228" s="148">
        <f>+AO228</f>
        <v>0</v>
      </c>
      <c r="L228" s="158">
        <f>+J228+K228</f>
        <v>0</v>
      </c>
      <c r="M228" s="161">
        <f>+(D228+E228)-(L228)+H228-I228</f>
        <v>34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0</v>
      </c>
      <c r="N233" s="75">
        <f>SUM(N228:N232)</f>
        <v>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+Septiembre!M234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+Septiembre!M240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+Septiembre!M246</f>
        <v>30</v>
      </c>
      <c r="E246" s="130"/>
      <c r="F246" s="127"/>
      <c r="G246" s="127"/>
      <c r="H246" s="127"/>
      <c r="I246" s="127"/>
      <c r="J246" s="145">
        <f>+F246+G246</f>
        <v>0</v>
      </c>
      <c r="K246" s="148">
        <f>+AO246</f>
        <v>0</v>
      </c>
      <c r="L246" s="158">
        <f>+J246+K246</f>
        <v>0</v>
      </c>
      <c r="M246" s="161">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0</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+Septiembre!M252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+Septiembre!M258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+Septiembre!M264</f>
        <v>100</v>
      </c>
      <c r="E264" s="130"/>
      <c r="F264" s="127"/>
      <c r="G264" s="127"/>
      <c r="H264" s="127"/>
      <c r="I264" s="127"/>
      <c r="J264" s="145">
        <f>+F264+G264</f>
        <v>0</v>
      </c>
      <c r="K264" s="148">
        <f>+AO264</f>
        <v>0</v>
      </c>
      <c r="L264" s="158">
        <f>+J264+K264</f>
        <v>0</v>
      </c>
      <c r="M264" s="161">
        <f>+(D264+E264)-(L264)+H264-I264</f>
        <v>100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4">
        <f>+AT264</f>
        <v>0</v>
      </c>
      <c r="Z264" s="9"/>
      <c r="AA264" s="1"/>
      <c r="AB264" s="172"/>
      <c r="AC264" s="172"/>
      <c r="AD264" s="173">
        <f>+AB264+AC264</f>
        <v>0</v>
      </c>
      <c r="AE264" s="172"/>
      <c r="AF264" s="172"/>
      <c r="AG264" s="172"/>
      <c r="AH264" s="172"/>
      <c r="AI264" s="172"/>
      <c r="AJ264" s="172"/>
      <c r="AK264" s="172"/>
      <c r="AL264" s="172"/>
      <c r="AM264" s="172"/>
      <c r="AN264" s="172"/>
      <c r="AO264" s="124">
        <f>SUM(AD264:AN268)</f>
        <v>0</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0</v>
      </c>
      <c r="N269" s="75">
        <f>SUM(N264:N268)</f>
        <v>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+Septiembre!M270</f>
        <v>16</v>
      </c>
      <c r="E270" s="130"/>
      <c r="F270" s="127"/>
      <c r="G270" s="127"/>
      <c r="H270" s="127"/>
      <c r="I270" s="127"/>
      <c r="J270" s="145">
        <f>+F270+G270</f>
        <v>0</v>
      </c>
      <c r="K270" s="148">
        <f>+AO270</f>
        <v>0</v>
      </c>
      <c r="L270" s="158">
        <f>+J270+K270</f>
        <v>0</v>
      </c>
      <c r="M270" s="161">
        <f>+(D270+E270)-(L270)+H270-I270</f>
        <v>16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0</v>
      </c>
      <c r="N275" s="75">
        <f>SUM(N270:N274)</f>
        <v>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+Septiembre!M276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+Septiembre!M282</f>
        <v>2</v>
      </c>
      <c r="E282" s="130"/>
      <c r="F282" s="127"/>
      <c r="G282" s="127"/>
      <c r="H282" s="127"/>
      <c r="I282" s="127"/>
      <c r="J282" s="145">
        <f>+F282+G282</f>
        <v>0</v>
      </c>
      <c r="K282" s="148">
        <f>+AO282</f>
        <v>0</v>
      </c>
      <c r="L282" s="158">
        <f>+J282+K282</f>
        <v>0</v>
      </c>
      <c r="M282" s="161">
        <f>+(D282+E282)-(L282)+H282-I282</f>
        <v>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0</v>
      </c>
      <c r="N287" s="75">
        <f>SUM(N282:N286)</f>
        <v>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+Septiembre!M288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+Septiembre!M295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+Septiembre!M302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+Septiembre!M309</f>
        <v>306</v>
      </c>
      <c r="E309" s="130"/>
      <c r="F309" s="127"/>
      <c r="G309" s="127"/>
      <c r="H309" s="127"/>
      <c r="I309" s="127"/>
      <c r="J309" s="145">
        <f>+F309+G309</f>
        <v>0</v>
      </c>
      <c r="K309" s="148">
        <f>+AO309</f>
        <v>0</v>
      </c>
      <c r="L309" s="158">
        <f>+J309+K309</f>
        <v>0</v>
      </c>
      <c r="M309" s="161">
        <f>+(D309+E309)-L309+H309-I309</f>
        <v>306</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0</v>
      </c>
      <c r="N315" s="75">
        <f>SUM(N309:N314)</f>
        <v>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+Septiembre!M316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+Septiembre!M323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+Septiembre!M330</f>
        <v>344</v>
      </c>
      <c r="E330" s="130"/>
      <c r="F330" s="127"/>
      <c r="G330" s="127"/>
      <c r="H330" s="127"/>
      <c r="I330" s="127"/>
      <c r="J330" s="145">
        <f>+F330+G330</f>
        <v>0</v>
      </c>
      <c r="K330" s="148">
        <f>+AO330</f>
        <v>0</v>
      </c>
      <c r="L330" s="158">
        <f>+J330+K330</f>
        <v>0</v>
      </c>
      <c r="M330" s="161">
        <f>+(D330+E330)-L330+H330-I330</f>
        <v>344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0</v>
      </c>
      <c r="N336" s="75">
        <f>SUM(N330:N335)</f>
        <v>0</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+Septiembre!M337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+Septiembre!M344</f>
        <v>260</v>
      </c>
      <c r="E344" s="130"/>
      <c r="F344" s="127"/>
      <c r="G344" s="127"/>
      <c r="H344" s="127"/>
      <c r="I344" s="127"/>
      <c r="J344" s="145">
        <f>+F344+G344</f>
        <v>0</v>
      </c>
      <c r="K344" s="148">
        <f>+AO344</f>
        <v>0</v>
      </c>
      <c r="L344" s="158">
        <f>+J344+K344</f>
        <v>0</v>
      </c>
      <c r="M344" s="161">
        <f>+(D344+E344)-L344+H344-I344</f>
        <v>260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0</v>
      </c>
      <c r="N350" s="75">
        <f>SUM(N344:N349)</f>
        <v>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+Septiembre!M351</f>
        <v>19</v>
      </c>
      <c r="E351" s="130"/>
      <c r="F351" s="127"/>
      <c r="G351" s="127"/>
      <c r="H351" s="127"/>
      <c r="I351" s="127"/>
      <c r="J351" s="145">
        <f>+F351+G351</f>
        <v>0</v>
      </c>
      <c r="K351" s="148">
        <f>+AO351</f>
        <v>0</v>
      </c>
      <c r="L351" s="158">
        <f>+J351+K351</f>
        <v>0</v>
      </c>
      <c r="M351" s="161">
        <f>+(D351+E351)-L351+H351-I351</f>
        <v>19</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0</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+Septiembre!M358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+Septiembre!M365</f>
        <v>68</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+Septiembre!M366</f>
        <v>582</v>
      </c>
      <c r="E366" s="72"/>
      <c r="F366" s="35"/>
      <c r="G366" s="35"/>
      <c r="H366" s="14"/>
      <c r="I366" s="14"/>
      <c r="J366" s="74">
        <f t="shared" si="3"/>
        <v>0</v>
      </c>
      <c r="K366" s="36">
        <f t="shared" si="4"/>
        <v>0</v>
      </c>
      <c r="L366" s="77">
        <f t="shared" si="5"/>
        <v>0</v>
      </c>
      <c r="M366" s="37">
        <f t="shared" si="6"/>
        <v>582</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+Septiembre!M367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+Septiembre!M368</f>
        <v>70</v>
      </c>
      <c r="E368" s="72"/>
      <c r="F368" s="35"/>
      <c r="G368" s="35"/>
      <c r="H368" s="14"/>
      <c r="I368" s="14"/>
      <c r="J368" s="74">
        <f t="shared" si="3"/>
        <v>0</v>
      </c>
      <c r="K368" s="36">
        <f t="shared" si="4"/>
        <v>0</v>
      </c>
      <c r="L368" s="77">
        <f t="shared" si="5"/>
        <v>0</v>
      </c>
      <c r="M368" s="37">
        <f t="shared" si="6"/>
        <v>70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+Septiembre!M370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+Septiembre!M379</f>
        <v>36</v>
      </c>
      <c r="E379" s="72"/>
      <c r="F379" s="40"/>
      <c r="G379" s="40"/>
      <c r="H379" s="25"/>
      <c r="I379" s="25"/>
      <c r="J379" s="74">
        <f>SUM(F379,G379)</f>
        <v>0</v>
      </c>
      <c r="K379" s="36">
        <f>+AQ379</f>
        <v>0</v>
      </c>
      <c r="L379" s="77">
        <f>+J379+K379</f>
        <v>0</v>
      </c>
      <c r="M379" s="37">
        <f>+(D379+E379)-(L379)+H379-I379</f>
        <v>36</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R5:R9">
    <cfRule type="containsText" dxfId="556" priority="230" operator="containsText" text="ROJO">
      <formula>NOT(ISERROR(SEARCH("ROJO",R5)))</formula>
    </cfRule>
    <cfRule type="containsText" dxfId="555" priority="227" operator="containsText" text="VENCIDO">
      <formula>NOT(ISERROR(SEARCH("VENCIDO",R5)))</formula>
    </cfRule>
    <cfRule type="containsText" dxfId="554" priority="228" operator="containsText" text="VERDE">
      <formula>NOT(ISERROR(SEARCH("VERDE",R5)))</formula>
    </cfRule>
    <cfRule type="containsText" dxfId="553" priority="229" stopIfTrue="1" operator="containsText" text="AMARILLO">
      <formula>NOT(ISERROR(SEARCH("AMARILLO",R5)))</formula>
    </cfRule>
  </conditionalFormatting>
  <conditionalFormatting sqref="R11:R15">
    <cfRule type="containsText" dxfId="552" priority="224" operator="containsText" text="ROJO">
      <formula>NOT(ISERROR(SEARCH("ROJO",R11)))</formula>
    </cfRule>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onditionalFormatting>
  <conditionalFormatting sqref="R17:R21">
    <cfRule type="containsText" dxfId="548" priority="218" operator="containsText" text="VERDE">
      <formula>NOT(ISERROR(SEARCH("VERDE",R17)))</formula>
    </cfRule>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onditionalFormatting>
  <conditionalFormatting sqref="R23:R27">
    <cfRule type="containsText" dxfId="544" priority="211" operator="containsText" text="VENCIDO">
      <formula>NOT(ISERROR(SEARCH("VENCIDO",R23)))</formula>
    </cfRule>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2" operator="containsText" text="VERDE">
      <formula>NOT(ISERROR(SEARCH("VERDE",R23)))</formula>
    </cfRule>
  </conditionalFormatting>
  <conditionalFormatting sqref="R29:R33">
    <cfRule type="containsText" dxfId="540" priority="210" operator="containsText" text="ROJO">
      <formula>NOT(ISERROR(SEARCH("ROJO",R29)))</formula>
    </cfRule>
    <cfRule type="containsText" dxfId="539" priority="207" operator="containsText" text="VENCIDO">
      <formula>NOT(ISERROR(SEARCH("VENCIDO",R29)))</formula>
    </cfRule>
    <cfRule type="containsText" dxfId="538" priority="208" operator="containsText" text="VERDE">
      <formula>NOT(ISERROR(SEARCH("VERDE",R29)))</formula>
    </cfRule>
    <cfRule type="containsText" dxfId="537" priority="209" stopIfTrue="1" operator="containsText" text="AMARILLO">
      <formula>NOT(ISERROR(SEARCH("AMARILLO",R29)))</formula>
    </cfRule>
  </conditionalFormatting>
  <conditionalFormatting sqref="R35:R39">
    <cfRule type="containsText" dxfId="536" priority="204" operator="containsText" text="ROJO">
      <formula>NOT(ISERROR(SEARCH("ROJO",R35)))</formula>
    </cfRule>
    <cfRule type="containsText" dxfId="535" priority="201" operator="containsText" text="VENCIDO">
      <formula>NOT(ISERROR(SEARCH("VENCIDO",R35)))</formula>
    </cfRule>
    <cfRule type="containsText" dxfId="534" priority="202" operator="containsText" text="VERDE">
      <formula>NOT(ISERROR(SEARCH("VERDE",R35)))</formula>
    </cfRule>
    <cfRule type="containsText" dxfId="533" priority="203" stopIfTrue="1" operator="containsText" text="AMARILLO">
      <formula>NOT(ISERROR(SEARCH("AMARILLO",R35)))</formula>
    </cfRule>
  </conditionalFormatting>
  <conditionalFormatting sqref="R41:R45">
    <cfRule type="containsText" dxfId="532" priority="200" operator="containsText" text="ROJO">
      <formula>NOT(ISERROR(SEARCH("ROJO",R41)))</formula>
    </cfRule>
    <cfRule type="containsText" dxfId="531" priority="199" stopIfTrue="1" operator="containsText" text="AMARILLO">
      <formula>NOT(ISERROR(SEARCH("AMARILLO",R41)))</formula>
    </cfRule>
    <cfRule type="containsText" dxfId="530" priority="198" operator="containsText" text="VERDE">
      <formula>NOT(ISERROR(SEARCH("VERDE",R41)))</formula>
    </cfRule>
    <cfRule type="containsText" dxfId="52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8" priority="195" operator="containsText" text="ROJO">
      <formula>NOT(ISERROR(SEARCH("ROJO",R47)))</formula>
    </cfRule>
    <cfRule type="containsText" dxfId="527" priority="194" stopIfTrue="1" operator="containsText" text="AMARILLO">
      <formula>NOT(ISERROR(SEARCH("AMARILLO",R47)))</formula>
    </cfRule>
    <cfRule type="containsText" dxfId="526" priority="193" operator="containsText" text="VERDE">
      <formula>NOT(ISERROR(SEARCH("VERDE",R47)))</formula>
    </cfRule>
    <cfRule type="containsText" dxfId="525" priority="192" operator="containsText" text="VENCIDO">
      <formula>NOT(ISERROR(SEARCH("VENCIDO",R47)))</formula>
    </cfRule>
  </conditionalFormatting>
  <conditionalFormatting sqref="R83:R87 R89:R93">
    <cfRule type="containsText" dxfId="524" priority="189" stopIfTrue="1" operator="containsText" text="AMARILLO">
      <formula>NOT(ISERROR(SEARCH("AMARILLO",R83)))</formula>
    </cfRule>
    <cfRule type="containsText" dxfId="523" priority="190" operator="containsText" text="ROJO">
      <formula>NOT(ISERROR(SEARCH("ROJO",R83)))</formula>
    </cfRule>
    <cfRule type="containsText" dxfId="522" priority="187" operator="containsText" text="VENCIDO">
      <formula>NOT(ISERROR(SEARCH("VENCIDO",R83)))</formula>
    </cfRule>
    <cfRule type="containsText" dxfId="521" priority="188" operator="containsText" text="VERDE">
      <formula>NOT(ISERROR(SEARCH("VERDE",R83)))</formula>
    </cfRule>
  </conditionalFormatting>
  <conditionalFormatting sqref="R101:R105">
    <cfRule type="containsText" dxfId="520" priority="184" stopIfTrue="1" operator="containsText" text="AMARILLO">
      <formula>NOT(ISERROR(SEARCH("AMARILLO",R101)))</formula>
    </cfRule>
    <cfRule type="containsText" dxfId="519" priority="185" operator="containsText" text="ROJO">
      <formula>NOT(ISERROR(SEARCH("ROJO",R101)))</formula>
    </cfRule>
    <cfRule type="containsText" dxfId="518" priority="182" operator="containsText" text="VENCIDO">
      <formula>NOT(ISERROR(SEARCH("VENCIDO",R101)))</formula>
    </cfRule>
    <cfRule type="containsText" dxfId="517" priority="183" operator="containsText" text="VERDE">
      <formula>NOT(ISERROR(SEARCH("VERDE",R101)))</formula>
    </cfRule>
  </conditionalFormatting>
  <conditionalFormatting sqref="R149:R153">
    <cfRule type="containsText" dxfId="516" priority="178" operator="containsText" text="VERDE">
      <formula>NOT(ISERROR(SEARCH("VERDE",R149)))</formula>
    </cfRule>
    <cfRule type="containsText" dxfId="515" priority="177" operator="containsText" text="VENCIDO">
      <formula>NOT(ISERROR(SEARCH("VENCIDO",R149)))</formula>
    </cfRule>
    <cfRule type="containsText" dxfId="514" priority="179" stopIfTrue="1" operator="containsText" text="AMARILLO">
      <formula>NOT(ISERROR(SEARCH("AMARILLO",R149)))</formula>
    </cfRule>
    <cfRule type="containsText" dxfId="513" priority="180" operator="containsText" text="ROJO">
      <formula>NOT(ISERROR(SEARCH("ROJO",R149)))</formula>
    </cfRule>
  </conditionalFormatting>
  <conditionalFormatting sqref="R155:R159">
    <cfRule type="containsText" dxfId="512" priority="176" operator="containsText" text="ROJO">
      <formula>NOT(ISERROR(SEARCH("ROJO",R155)))</formula>
    </cfRule>
    <cfRule type="containsText" dxfId="511" priority="174" operator="containsText" text="VERDE">
      <formula>NOT(ISERROR(SEARCH("VERDE",R155)))</formula>
    </cfRule>
    <cfRule type="containsText" dxfId="510" priority="175" stopIfTrue="1" operator="containsText" text="AMARILLO">
      <formula>NOT(ISERROR(SEARCH("AMARILLO",R155)))</formula>
    </cfRule>
    <cfRule type="containsText" dxfId="509" priority="173" operator="containsText" text="VENCIDO">
      <formula>NOT(ISERROR(SEARCH("VENCIDO",R155)))</formula>
    </cfRule>
  </conditionalFormatting>
  <conditionalFormatting sqref="R161:R165">
    <cfRule type="containsText" dxfId="508" priority="170" operator="containsText" text="VERDE">
      <formula>NOT(ISERROR(SEARCH("VERDE",R161)))</formula>
    </cfRule>
    <cfRule type="containsText" dxfId="507" priority="169" operator="containsText" text="VENCIDO">
      <formula>NOT(ISERROR(SEARCH("VENCIDO",R161)))</formula>
    </cfRule>
    <cfRule type="containsText" dxfId="506" priority="171" stopIfTrue="1" operator="containsText" text="AMARILLO">
      <formula>NOT(ISERROR(SEARCH("AMARILLO",R161)))</formula>
    </cfRule>
    <cfRule type="containsText" dxfId="505" priority="172" operator="containsText" text="ROJO">
      <formula>NOT(ISERROR(SEARCH("ROJO",R161)))</formula>
    </cfRule>
  </conditionalFormatting>
  <conditionalFormatting sqref="R167:R171">
    <cfRule type="containsText" dxfId="504" priority="164" operator="containsText" text="VENCIDO">
      <formula>NOT(ISERROR(SEARCH("VENCIDO",R167)))</formula>
    </cfRule>
    <cfRule type="containsText" dxfId="503" priority="166" stopIfTrue="1" operator="containsText" text="AMARILLO">
      <formula>NOT(ISERROR(SEARCH("AMARILLO",R167)))</formula>
    </cfRule>
    <cfRule type="containsText" dxfId="502" priority="167" operator="containsText" text="ROJO">
      <formula>NOT(ISERROR(SEARCH("ROJO",R167)))</formula>
    </cfRule>
    <cfRule type="containsText" dxfId="501" priority="165" operator="containsText" text="VERDE">
      <formula>NOT(ISERROR(SEARCH("VERDE",R167)))</formula>
    </cfRule>
  </conditionalFormatting>
  <conditionalFormatting sqref="R173:R177">
    <cfRule type="containsText" dxfId="500" priority="160" operator="containsText" text="VERDE">
      <formula>NOT(ISERROR(SEARCH("VERDE",R173)))</formula>
    </cfRule>
    <cfRule type="containsText" dxfId="499" priority="161" stopIfTrue="1" operator="containsText" text="AMARILLO">
      <formula>NOT(ISERROR(SEARCH("AMARILLO",R173)))</formula>
    </cfRule>
    <cfRule type="containsText" dxfId="498" priority="162" operator="containsText" text="ROJO">
      <formula>NOT(ISERROR(SEARCH("ROJO",R173)))</formula>
    </cfRule>
    <cfRule type="containsText" dxfId="497" priority="159" operator="containsText" text="VENCIDO">
      <formula>NOT(ISERROR(SEARCH("VENCIDO",R173)))</formula>
    </cfRule>
  </conditionalFormatting>
  <conditionalFormatting sqref="R179:R183">
    <cfRule type="containsText" dxfId="496" priority="157" operator="containsText" text="ROJO">
      <formula>NOT(ISERROR(SEARCH("ROJO",R179)))</formula>
    </cfRule>
    <cfRule type="containsText" dxfId="495" priority="156" stopIfTrue="1" operator="containsText" text="AMARILLO">
      <formula>NOT(ISERROR(SEARCH("AMARILLO",R179)))</formula>
    </cfRule>
    <cfRule type="containsText" dxfId="494" priority="154" operator="containsText" text="VENCIDO">
      <formula>NOT(ISERROR(SEARCH("VENCIDO",R179)))</formula>
    </cfRule>
    <cfRule type="containsText" dxfId="493" priority="155" operator="containsText" text="VERDE">
      <formula>NOT(ISERROR(SEARCH("VERDE",R179)))</formula>
    </cfRule>
  </conditionalFormatting>
  <conditionalFormatting sqref="R185:R189 R191:R195">
    <cfRule type="containsText" dxfId="492" priority="151" stopIfTrue="1" operator="containsText" text="AMARILLO">
      <formula>NOT(ISERROR(SEARCH("AMARILLO",R185)))</formula>
    </cfRule>
    <cfRule type="containsText" dxfId="491" priority="150" operator="containsText" text="VERDE">
      <formula>NOT(ISERROR(SEARCH("VERDE",R185)))</formula>
    </cfRule>
    <cfRule type="containsText" dxfId="490" priority="149" operator="containsText" text="VENCIDO">
      <formula>NOT(ISERROR(SEARCH("VENCIDO",R185)))</formula>
    </cfRule>
    <cfRule type="containsText" dxfId="489" priority="152" operator="containsText" text="ROJO">
      <formula>NOT(ISERROR(SEARCH("ROJO",R185)))</formula>
    </cfRule>
  </conditionalFormatting>
  <conditionalFormatting sqref="R197:R201 R203:R207 R209:R213 R215:R219">
    <cfRule type="containsText" dxfId="488" priority="146" stopIfTrue="1" operator="containsText" text="AMARILLO">
      <formula>NOT(ISERROR(SEARCH("AMARILLO",R197)))</formula>
    </cfRule>
    <cfRule type="containsText" dxfId="487" priority="147" operator="containsText" text="ROJO">
      <formula>NOT(ISERROR(SEARCH("ROJO",R197)))</formula>
    </cfRule>
    <cfRule type="containsText" dxfId="486" priority="144" operator="containsText" text="VENCIDO">
      <formula>NOT(ISERROR(SEARCH("VENCIDO",R197)))</formula>
    </cfRule>
    <cfRule type="containsText" dxfId="485" priority="145" operator="containsText" text="VERDE">
      <formula>NOT(ISERROR(SEARCH("VERDE",R197)))</formula>
    </cfRule>
  </conditionalFormatting>
  <conditionalFormatting sqref="R222:R226">
    <cfRule type="containsText" dxfId="484" priority="141" operator="containsText" text="ROJO">
      <formula>NOT(ISERROR(SEARCH("ROJO",R222)))</formula>
    </cfRule>
    <cfRule type="containsText" dxfId="483" priority="140" stopIfTrue="1" operator="containsText" text="AMARILLO">
      <formula>NOT(ISERROR(SEARCH("AMARILLO",R222)))</formula>
    </cfRule>
    <cfRule type="containsText" dxfId="482" priority="139" operator="containsText" text="VERDE">
      <formula>NOT(ISERROR(SEARCH("VERDE",R222)))</formula>
    </cfRule>
    <cfRule type="containsText" dxfId="481" priority="138" operator="containsText" text="VENCIDO">
      <formula>NOT(ISERROR(SEARCH("VENCIDO",R222)))</formula>
    </cfRule>
  </conditionalFormatting>
  <conditionalFormatting sqref="R228:R232 R234:R238 R240:R244">
    <cfRule type="containsText" dxfId="480" priority="133" operator="containsText" text="VENCIDO">
      <formula>NOT(ISERROR(SEARCH("VENCIDO",R228)))</formula>
    </cfRule>
    <cfRule type="containsText" dxfId="479" priority="134" operator="containsText" text="VERDE">
      <formula>NOT(ISERROR(SEARCH("VERDE",R228)))</formula>
    </cfRule>
    <cfRule type="containsText" dxfId="478" priority="135" stopIfTrue="1" operator="containsText" text="AMARILLO">
      <formula>NOT(ISERROR(SEARCH("AMARILLO",R228)))</formula>
    </cfRule>
    <cfRule type="containsText" dxfId="477" priority="136" operator="containsText" text="ROJO">
      <formula>NOT(ISERROR(SEARCH("ROJO",R228)))</formula>
    </cfRule>
  </conditionalFormatting>
  <conditionalFormatting sqref="R246:R250">
    <cfRule type="containsText" dxfId="476" priority="128" operator="containsText" text="VENCIDO">
      <formula>NOT(ISERROR(SEARCH("VENCIDO",R246)))</formula>
    </cfRule>
    <cfRule type="containsText" dxfId="475" priority="129" operator="containsText" text="VERDE">
      <formula>NOT(ISERROR(SEARCH("VERDE",R246)))</formula>
    </cfRule>
    <cfRule type="containsText" dxfId="474" priority="130" stopIfTrue="1" operator="containsText" text="AMARILLO">
      <formula>NOT(ISERROR(SEARCH("AMARILLO",R246)))</formula>
    </cfRule>
    <cfRule type="containsText" dxfId="473" priority="131" operator="containsText" text="ROJO">
      <formula>NOT(ISERROR(SEARCH("ROJO",R246)))</formula>
    </cfRule>
  </conditionalFormatting>
  <conditionalFormatting sqref="R252:R256">
    <cfRule type="containsText" dxfId="472" priority="123" operator="containsText" text="VENCIDO">
      <formula>NOT(ISERROR(SEARCH("VENCIDO",R252)))</formula>
    </cfRule>
    <cfRule type="containsText" dxfId="471" priority="124" operator="containsText" text="VERDE">
      <formula>NOT(ISERROR(SEARCH("VERDE",R252)))</formula>
    </cfRule>
    <cfRule type="containsText" dxfId="470" priority="125" stopIfTrue="1" operator="containsText" text="AMARILLO">
      <formula>NOT(ISERROR(SEARCH("AMARILLO",R252)))</formula>
    </cfRule>
    <cfRule type="containsText" dxfId="469" priority="126" operator="containsText" text="ROJO">
      <formula>NOT(ISERROR(SEARCH("ROJO",R252)))</formula>
    </cfRule>
  </conditionalFormatting>
  <conditionalFormatting sqref="R258:R262 R264:R268">
    <cfRule type="containsText" dxfId="468" priority="121" operator="containsText" text="ROJO">
      <formula>NOT(ISERROR(SEARCH("ROJO",R258)))</formula>
    </cfRule>
    <cfRule type="containsText" dxfId="467" priority="120" stopIfTrue="1" operator="containsText" text="AMARILLO">
      <formula>NOT(ISERROR(SEARCH("AMARILLO",R258)))</formula>
    </cfRule>
    <cfRule type="containsText" dxfId="466" priority="118" operator="containsText" text="VENCIDO">
      <formula>NOT(ISERROR(SEARCH("VENCIDO",R258)))</formula>
    </cfRule>
    <cfRule type="containsText" dxfId="465" priority="119" operator="containsText" text="VERDE">
      <formula>NOT(ISERROR(SEARCH("VERDE",R258)))</formula>
    </cfRule>
  </conditionalFormatting>
  <conditionalFormatting sqref="R270:R274 R276:R280 R282:R286 R288:R292">
    <cfRule type="containsText" dxfId="464" priority="113" operator="containsText" text="VENCIDO">
      <formula>NOT(ISERROR(SEARCH("VENCIDO",R270)))</formula>
    </cfRule>
    <cfRule type="containsText" dxfId="463" priority="114" operator="containsText" text="VERDE">
      <formula>NOT(ISERROR(SEARCH("VERDE",R270)))</formula>
    </cfRule>
    <cfRule type="containsText" dxfId="462" priority="115" stopIfTrue="1" operator="containsText" text="AMARILLO">
      <formula>NOT(ISERROR(SEARCH("AMARILLO",R270)))</formula>
    </cfRule>
    <cfRule type="containsText" dxfId="461" priority="116" operator="containsText" text="ROJO">
      <formula>NOT(ISERROR(SEARCH("ROJO",R270)))</formula>
    </cfRule>
  </conditionalFormatting>
  <conditionalFormatting sqref="R295:R300">
    <cfRule type="containsText" dxfId="460" priority="108" operator="containsText" text="VERDE">
      <formula>NOT(ISERROR(SEARCH("VERDE",R295)))</formula>
    </cfRule>
    <cfRule type="containsText" dxfId="459" priority="109" stopIfTrue="1" operator="containsText" text="AMARILLO">
      <formula>NOT(ISERROR(SEARCH("AMARILLO",R295)))</formula>
    </cfRule>
    <cfRule type="containsText" dxfId="458" priority="110" operator="containsText" text="ROJO">
      <formula>NOT(ISERROR(SEARCH("ROJO",R295)))</formula>
    </cfRule>
    <cfRule type="containsText" dxfId="457" priority="107" operator="containsText" text="VENCIDO">
      <formula>NOT(ISERROR(SEARCH("VENCIDO",R295)))</formula>
    </cfRule>
  </conditionalFormatting>
  <conditionalFormatting sqref="R302:R307 R309:R314">
    <cfRule type="containsText" dxfId="456" priority="103" stopIfTrue="1" operator="containsText" text="AMARILLO">
      <formula>NOT(ISERROR(SEARCH("AMARILLO",R302)))</formula>
    </cfRule>
    <cfRule type="containsText" dxfId="455" priority="102" operator="containsText" text="VERDE">
      <formula>NOT(ISERROR(SEARCH("VERDE",R302)))</formula>
    </cfRule>
    <cfRule type="containsText" dxfId="454" priority="101" operator="containsText" text="VENCIDO">
      <formula>NOT(ISERROR(SEARCH("VENCIDO",R302)))</formula>
    </cfRule>
    <cfRule type="containsText" dxfId="453" priority="104" operator="containsText" text="ROJO">
      <formula>NOT(ISERROR(SEARCH("ROJO",R302)))</formula>
    </cfRule>
  </conditionalFormatting>
  <conditionalFormatting sqref="R316:R321 R323:R328 R330:R335">
    <cfRule type="containsText" dxfId="452" priority="98" operator="containsText" text="ROJO">
      <formula>NOT(ISERROR(SEARCH("ROJO",R316)))</formula>
    </cfRule>
    <cfRule type="containsText" dxfId="451" priority="97" stopIfTrue="1" operator="containsText" text="AMARILLO">
      <formula>NOT(ISERROR(SEARCH("AMARILLO",R316)))</formula>
    </cfRule>
    <cfRule type="containsText" dxfId="450" priority="96" operator="containsText" text="VERDE">
      <formula>NOT(ISERROR(SEARCH("VERDE",R316)))</formula>
    </cfRule>
    <cfRule type="containsText" dxfId="449" priority="95" operator="containsText" text="VENCIDO">
      <formula>NOT(ISERROR(SEARCH("VENCIDO",R316)))</formula>
    </cfRule>
  </conditionalFormatting>
  <conditionalFormatting sqref="R337:R342 R344:R349">
    <cfRule type="containsText" dxfId="448" priority="91" stopIfTrue="1" operator="containsText" text="AMARILLO">
      <formula>NOT(ISERROR(SEARCH("AMARILLO",R337)))</formula>
    </cfRule>
    <cfRule type="containsText" dxfId="447" priority="90" operator="containsText" text="VERDE">
      <formula>NOT(ISERROR(SEARCH("VERDE",R337)))</formula>
    </cfRule>
    <cfRule type="containsText" dxfId="446" priority="89" operator="containsText" text="VENCIDO">
      <formula>NOT(ISERROR(SEARCH("VENCIDO",R337)))</formula>
    </cfRule>
    <cfRule type="containsText" dxfId="445" priority="92" operator="containsText" text="ROJO">
      <formula>NOT(ISERROR(SEARCH("ROJO",R337)))</formula>
    </cfRule>
  </conditionalFormatting>
  <conditionalFormatting sqref="R351:R356">
    <cfRule type="containsText" dxfId="444" priority="86" operator="containsText" text="ROJO">
      <formula>NOT(ISERROR(SEARCH("ROJO",R351)))</formula>
    </cfRule>
    <cfRule type="containsText" dxfId="443" priority="85" stopIfTrue="1" operator="containsText" text="AMARILLO">
      <formula>NOT(ISERROR(SEARCH("AMARILLO",R351)))</formula>
    </cfRule>
    <cfRule type="containsText" dxfId="442" priority="84" operator="containsText" text="VERDE">
      <formula>NOT(ISERROR(SEARCH("VERDE",R351)))</formula>
    </cfRule>
    <cfRule type="containsText" dxfId="441" priority="83" operator="containsText" text="VENCIDO">
      <formula>NOT(ISERROR(SEARCH("VENCIDO",R351)))</formula>
    </cfRule>
  </conditionalFormatting>
  <conditionalFormatting sqref="R358:R363">
    <cfRule type="containsText" dxfId="440" priority="79" stopIfTrue="1" operator="containsText" text="AMARILLO">
      <formula>NOT(ISERROR(SEARCH("AMARILLO",R358)))</formula>
    </cfRule>
    <cfRule type="containsText" dxfId="439" priority="78" operator="containsText" text="VERDE">
      <formula>NOT(ISERROR(SEARCH("VERDE",R358)))</formula>
    </cfRule>
    <cfRule type="containsText" dxfId="438" priority="77" operator="containsText" text="VENCIDO">
      <formula>NOT(ISERROR(SEARCH("VENCIDO",R358)))</formula>
    </cfRule>
    <cfRule type="containsText" dxfId="437" priority="80" operator="containsText" text="ROJO">
      <formula>NOT(ISERROR(SEARCH("ROJO",R358)))</formula>
    </cfRule>
  </conditionalFormatting>
  <conditionalFormatting sqref="R365:R371">
    <cfRule type="containsText" dxfId="436" priority="76" operator="containsText" text="ROJO">
      <formula>NOT(ISERROR(SEARCH("ROJO",R365)))</formula>
    </cfRule>
    <cfRule type="containsText" dxfId="435" priority="75" stopIfTrue="1" operator="containsText" text="AMARILLO">
      <formula>NOT(ISERROR(SEARCH("AMARILLO",R365)))</formula>
    </cfRule>
    <cfRule type="containsText" dxfId="434" priority="73" operator="containsText" text="VENCIDO">
      <formula>NOT(ISERROR(SEARCH("VENCIDO",R365)))</formula>
    </cfRule>
    <cfRule type="containsText" dxfId="433" priority="74" operator="containsText" text="VERDE">
      <formula>NOT(ISERROR(SEARCH("VERDE",R365)))</formula>
    </cfRule>
  </conditionalFormatting>
  <conditionalFormatting sqref="M377:M381">
    <cfRule type="cellIs" dxfId="43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D5" sqref="D5:D1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+Octubre!M5</f>
        <v>140</v>
      </c>
      <c r="E5" s="130"/>
      <c r="F5" s="127"/>
      <c r="G5" s="127"/>
      <c r="H5" s="127"/>
      <c r="I5" s="127"/>
      <c r="J5" s="145">
        <f>+F5+G5</f>
        <v>0</v>
      </c>
      <c r="K5" s="148">
        <f>+AO5</f>
        <v>0</v>
      </c>
      <c r="L5" s="158">
        <f>+J5+K5</f>
        <v>0</v>
      </c>
      <c r="M5" s="161">
        <f>+(D5+E5)-(L5)+H5-I5</f>
        <v>140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0</v>
      </c>
      <c r="N10" s="75">
        <f>SUM(N5:N9)</f>
        <v>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+Octubre!M11</f>
        <v>18</v>
      </c>
      <c r="E11" s="130"/>
      <c r="F11" s="127"/>
      <c r="G11" s="127"/>
      <c r="H11" s="127"/>
      <c r="I11" s="127"/>
      <c r="J11" s="145">
        <f>+F11+G11</f>
        <v>0</v>
      </c>
      <c r="K11" s="148">
        <f>+AO11</f>
        <v>0</v>
      </c>
      <c r="L11" s="158">
        <f>+J11+K11</f>
        <v>0</v>
      </c>
      <c r="M11" s="161">
        <f>+(D11+E11)-(L11)+H11-I11</f>
        <v>18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0</v>
      </c>
      <c r="N16" s="75">
        <f>SUM(N11:N15)</f>
        <v>0</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+Octubre!M17</f>
        <v>13</v>
      </c>
      <c r="E17" s="130"/>
      <c r="F17" s="127"/>
      <c r="G17" s="127"/>
      <c r="H17" s="127"/>
      <c r="I17" s="127"/>
      <c r="J17" s="145">
        <f>+F17+G17</f>
        <v>0</v>
      </c>
      <c r="K17" s="148">
        <f>+AO17</f>
        <v>0</v>
      </c>
      <c r="L17" s="158">
        <f>+J17+K17</f>
        <v>0</v>
      </c>
      <c r="M17" s="161">
        <f>+(D17+E17)-(L17)+H17-I17</f>
        <v>13</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0</v>
      </c>
      <c r="N22" s="75">
        <f>SUM(N17:N21)</f>
        <v>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+Octubre!M23</f>
        <v>60</v>
      </c>
      <c r="E23" s="130"/>
      <c r="F23" s="127"/>
      <c r="G23" s="127"/>
      <c r="H23" s="127"/>
      <c r="I23" s="127"/>
      <c r="J23" s="145">
        <f>+F23+G23</f>
        <v>0</v>
      </c>
      <c r="K23" s="148">
        <f>+AO23</f>
        <v>0</v>
      </c>
      <c r="L23" s="158">
        <f>+J23+K23</f>
        <v>0</v>
      </c>
      <c r="M23" s="161">
        <f>+(D23+E23)-(L23)+H23-I23</f>
        <v>60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0</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+Octubre!M29</f>
        <v>25</v>
      </c>
      <c r="E29" s="130"/>
      <c r="F29" s="127"/>
      <c r="G29" s="127"/>
      <c r="H29" s="127"/>
      <c r="I29" s="127"/>
      <c r="J29" s="145">
        <f>+F29+G29</f>
        <v>0</v>
      </c>
      <c r="K29" s="148">
        <f>+AO29</f>
        <v>0</v>
      </c>
      <c r="L29" s="158">
        <f>+J29+K29</f>
        <v>0</v>
      </c>
      <c r="M29" s="161">
        <f>+(D29+E29)-(L29)+H29-I29</f>
        <v>25</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0</v>
      </c>
      <c r="N34" s="75">
        <f>SUM(N29:N33)</f>
        <v>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+Octubre!M35</f>
        <v>6</v>
      </c>
      <c r="E35" s="130"/>
      <c r="F35" s="127"/>
      <c r="G35" s="127"/>
      <c r="H35" s="127"/>
      <c r="I35" s="127"/>
      <c r="J35" s="145">
        <f>+F35+G35</f>
        <v>0</v>
      </c>
      <c r="K35" s="148">
        <f>+AO35</f>
        <v>0</v>
      </c>
      <c r="L35" s="158">
        <f>+J35+K35</f>
        <v>0</v>
      </c>
      <c r="M35" s="161">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0</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+Octubre!M41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+Octubre!M47</f>
        <v>28</v>
      </c>
      <c r="E47" s="130"/>
      <c r="F47" s="127"/>
      <c r="G47" s="127"/>
      <c r="H47" s="127"/>
      <c r="I47" s="127"/>
      <c r="J47" s="145">
        <f>+F47+G47</f>
        <v>0</v>
      </c>
      <c r="K47" s="148">
        <f>+AO47</f>
        <v>0</v>
      </c>
      <c r="L47" s="158">
        <f>+J47+K47</f>
        <v>0</v>
      </c>
      <c r="M47" s="161">
        <f>+(D47+E47)-(L47)+H47-I47</f>
        <v>28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0</v>
      </c>
      <c r="N52" s="75">
        <f>SUM(N47:N51)</f>
        <v>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+Octubre!M53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+Octubre!M59</f>
        <v>11</v>
      </c>
      <c r="E59" s="130"/>
      <c r="F59" s="127"/>
      <c r="G59" s="127"/>
      <c r="H59" s="127"/>
      <c r="I59" s="127"/>
      <c r="J59" s="145">
        <f>+F59+G59</f>
        <v>0</v>
      </c>
      <c r="K59" s="148">
        <f>+AO59</f>
        <v>0</v>
      </c>
      <c r="L59" s="158">
        <f>+J59+K59</f>
        <v>0</v>
      </c>
      <c r="M59" s="161">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0</v>
      </c>
      <c r="N64" s="75">
        <f>SUM(N59:N63)</f>
        <v>0</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+Octubre!M65</f>
        <v>23</v>
      </c>
      <c r="E65" s="130"/>
      <c r="F65" s="127"/>
      <c r="G65" s="127"/>
      <c r="H65" s="127"/>
      <c r="I65" s="127"/>
      <c r="J65" s="145">
        <f>+F65+G65</f>
        <v>0</v>
      </c>
      <c r="K65" s="148">
        <f>+AO65</f>
        <v>0</v>
      </c>
      <c r="L65" s="158">
        <f>+J65+K65</f>
        <v>0</v>
      </c>
      <c r="M65" s="161">
        <f>+(D65+E65)-(L65)+H65-I65</f>
        <v>23</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0</v>
      </c>
      <c r="N70" s="75">
        <f>SUM(N65:N69)</f>
        <v>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+Octubre!M71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+Octubre!M77</f>
        <v>34</v>
      </c>
      <c r="E77" s="130"/>
      <c r="F77" s="127"/>
      <c r="G77" s="127"/>
      <c r="H77" s="127"/>
      <c r="I77" s="127"/>
      <c r="J77" s="145">
        <f>+F77+G77</f>
        <v>0</v>
      </c>
      <c r="K77" s="148">
        <f>+AO77</f>
        <v>0</v>
      </c>
      <c r="L77" s="158">
        <f>+J77+K77</f>
        <v>0</v>
      </c>
      <c r="M77" s="161">
        <f>+(D77+E77)-(L77)+H77-I77</f>
        <v>34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0</v>
      </c>
      <c r="N82" s="75">
        <f>SUM(N77:N81)</f>
        <v>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+Octubre!M83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+Octubre!M89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+Octubre!M95</f>
        <v>30</v>
      </c>
      <c r="E95" s="130"/>
      <c r="F95" s="127"/>
      <c r="G95" s="127"/>
      <c r="H95" s="127"/>
      <c r="I95" s="127"/>
      <c r="J95" s="145">
        <f>+F95+G95</f>
        <v>0</v>
      </c>
      <c r="K95" s="148">
        <f>+AO95</f>
        <v>0</v>
      </c>
      <c r="L95" s="158">
        <f>+J95+K95</f>
        <v>0</v>
      </c>
      <c r="M95" s="161">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0</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+Octubre!M101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+Octubre!M107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+Octubre!M113</f>
        <v>100</v>
      </c>
      <c r="E113" s="130"/>
      <c r="F113" s="127"/>
      <c r="G113" s="127"/>
      <c r="H113" s="127"/>
      <c r="I113" s="127"/>
      <c r="J113" s="145">
        <f>+F113+G113</f>
        <v>0</v>
      </c>
      <c r="K113" s="148">
        <f>+AO113</f>
        <v>0</v>
      </c>
      <c r="L113" s="158">
        <f>+J113+K113</f>
        <v>0</v>
      </c>
      <c r="M113" s="161">
        <f>+(D113+E113)-(L113)+H113-I113</f>
        <v>100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4">
        <f>+AT113</f>
        <v>0</v>
      </c>
      <c r="Z113" s="9"/>
      <c r="AA113" s="1"/>
      <c r="AB113" s="172"/>
      <c r="AC113" s="172"/>
      <c r="AD113" s="173">
        <f>+AB113+AC113</f>
        <v>0</v>
      </c>
      <c r="AE113" s="172"/>
      <c r="AF113" s="172"/>
      <c r="AG113" s="172"/>
      <c r="AH113" s="172"/>
      <c r="AI113" s="172"/>
      <c r="AJ113" s="172"/>
      <c r="AK113" s="172"/>
      <c r="AL113" s="172"/>
      <c r="AM113" s="172"/>
      <c r="AN113" s="172"/>
      <c r="AO113" s="124">
        <f>SUM(AD113:AN117)</f>
        <v>0</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0</v>
      </c>
      <c r="N118" s="75">
        <f>SUM(N113:N117)</f>
        <v>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+Octubre!M119</f>
        <v>17</v>
      </c>
      <c r="E119" s="130"/>
      <c r="F119" s="127"/>
      <c r="G119" s="127"/>
      <c r="H119" s="127"/>
      <c r="I119" s="127"/>
      <c r="J119" s="145">
        <f>+F119+G119</f>
        <v>0</v>
      </c>
      <c r="K119" s="148">
        <f>+AO119</f>
        <v>0</v>
      </c>
      <c r="L119" s="158">
        <f>+J119+K119</f>
        <v>0</v>
      </c>
      <c r="M119" s="161">
        <f>+(D119+E119)-(L119)+H119-I119</f>
        <v>17</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0</v>
      </c>
      <c r="N124" s="75">
        <f>SUM(N119:N123)</f>
        <v>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+Octubre!M125</f>
        <v>16</v>
      </c>
      <c r="E125" s="130"/>
      <c r="F125" s="127"/>
      <c r="G125" s="127"/>
      <c r="H125" s="127"/>
      <c r="I125" s="127"/>
      <c r="J125" s="145">
        <f>+F125+G125</f>
        <v>0</v>
      </c>
      <c r="K125" s="148">
        <f>+AO125</f>
        <v>0</v>
      </c>
      <c r="L125" s="158">
        <f>+J125+K125</f>
        <v>0</v>
      </c>
      <c r="M125" s="161">
        <f>+(D125+E125)-(L125)+H125-I125</f>
        <v>16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0</v>
      </c>
      <c r="N130" s="75">
        <f>SUM(N125:N129)</f>
        <v>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+Octubre!M131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+Octubre!M137</f>
        <v>27</v>
      </c>
      <c r="E137" s="130"/>
      <c r="F137" s="127"/>
      <c r="G137" s="127"/>
      <c r="H137" s="127"/>
      <c r="I137" s="127"/>
      <c r="J137" s="145">
        <f>+F137+G137</f>
        <v>0</v>
      </c>
      <c r="K137" s="148">
        <f>+AO137</f>
        <v>0</v>
      </c>
      <c r="L137" s="158">
        <f>+J137+K137</f>
        <v>0</v>
      </c>
      <c r="M137" s="161">
        <f>+(D137+E137)-(L137)+H137-I137</f>
        <v>27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0</v>
      </c>
      <c r="N142" s="75">
        <f>SUM(N137:N141)</f>
        <v>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+Octubre!M143</f>
        <v>11</v>
      </c>
      <c r="E143" s="130"/>
      <c r="F143" s="127"/>
      <c r="G143" s="127"/>
      <c r="H143" s="127"/>
      <c r="I143" s="127"/>
      <c r="J143" s="145">
        <f>+F143+G143</f>
        <v>0</v>
      </c>
      <c r="K143" s="148">
        <f>+AO143</f>
        <v>0</v>
      </c>
      <c r="L143" s="158">
        <f>+J143+K143</f>
        <v>0</v>
      </c>
      <c r="M143" s="161">
        <f>+(D143+E143)-(L143)+H143-I143</f>
        <v>11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0</v>
      </c>
      <c r="N148" s="75">
        <f>SUM(N143:N147)</f>
        <v>0</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+Octubre!M149</f>
        <v>45</v>
      </c>
      <c r="E149" s="182"/>
      <c r="F149" s="127"/>
      <c r="G149" s="127"/>
      <c r="H149" s="127"/>
      <c r="I149" s="127"/>
      <c r="J149" s="145">
        <f>+F149+G149</f>
        <v>0</v>
      </c>
      <c r="K149" s="148">
        <f>+AO149</f>
        <v>0</v>
      </c>
      <c r="L149" s="158">
        <f>+J149+K149</f>
        <v>0</v>
      </c>
      <c r="M149" s="161">
        <f>+(D149+E149)-(L149)+H149-I149</f>
        <v>45</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0</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+Octubre!M155</f>
        <v>120</v>
      </c>
      <c r="E155" s="182"/>
      <c r="F155" s="127"/>
      <c r="G155" s="127"/>
      <c r="H155" s="127"/>
      <c r="I155" s="127"/>
      <c r="J155" s="145">
        <f>+F155+G155</f>
        <v>0</v>
      </c>
      <c r="K155" s="148">
        <f>+AO155</f>
        <v>0</v>
      </c>
      <c r="L155" s="158">
        <f>+J155+K155</f>
        <v>0</v>
      </c>
      <c r="M155" s="161">
        <f>+(D155+E155)-(L155)+H155-I155</f>
        <v>120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0</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+Octubre!M161</f>
        <v>31</v>
      </c>
      <c r="E161" s="130"/>
      <c r="F161" s="127"/>
      <c r="G161" s="127"/>
      <c r="H161" s="127"/>
      <c r="I161" s="127"/>
      <c r="J161" s="145">
        <f>+F161+G161</f>
        <v>0</v>
      </c>
      <c r="K161" s="148">
        <f>+AO161</f>
        <v>0</v>
      </c>
      <c r="L161" s="158">
        <f>+J161+K161</f>
        <v>0</v>
      </c>
      <c r="M161" s="161">
        <f>+(D161+E161)-(L161)+H161-I161</f>
        <v>31</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0</v>
      </c>
      <c r="N166" s="75">
        <f>SUM(N161:N165)</f>
        <v>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+Octubre!M167</f>
        <v>35</v>
      </c>
      <c r="E167" s="130"/>
      <c r="F167" s="127"/>
      <c r="G167" s="127"/>
      <c r="H167" s="127"/>
      <c r="I167" s="127"/>
      <c r="J167" s="145">
        <f>+F167+G167</f>
        <v>0</v>
      </c>
      <c r="K167" s="148">
        <f>+AO167</f>
        <v>0</v>
      </c>
      <c r="L167" s="158">
        <f>+J167+K167</f>
        <v>0</v>
      </c>
      <c r="M167" s="161">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0</v>
      </c>
      <c r="N172" s="75">
        <f>SUM(N167:N171)</f>
        <v>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+Octubre!M173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+Octubre!M179</f>
        <v>2</v>
      </c>
      <c r="E179" s="130"/>
      <c r="F179" s="127"/>
      <c r="G179" s="127"/>
      <c r="H179" s="127"/>
      <c r="I179" s="127"/>
      <c r="J179" s="145">
        <f>+F179+G179</f>
        <v>0</v>
      </c>
      <c r="K179" s="148">
        <f>+AO179</f>
        <v>0</v>
      </c>
      <c r="L179" s="158">
        <f>+J179+K179</f>
        <v>0</v>
      </c>
      <c r="M179" s="161">
        <f>+(D179+E179)-(L179)+H179-I179</f>
        <v>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0</v>
      </c>
      <c r="N184" s="75">
        <f>SUM(N179:N183)</f>
        <v>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+Octubre!M185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+Octubre!M191</f>
        <v>8</v>
      </c>
      <c r="E191" s="130"/>
      <c r="F191" s="127"/>
      <c r="G191" s="127"/>
      <c r="H191" s="127"/>
      <c r="I191" s="127"/>
      <c r="J191" s="145">
        <f>+F191+G191</f>
        <v>0</v>
      </c>
      <c r="K191" s="148">
        <f>+AO191</f>
        <v>0</v>
      </c>
      <c r="L191" s="158">
        <f>+J191+K191</f>
        <v>0</v>
      </c>
      <c r="M191" s="161">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0</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+Octubre!M197</f>
        <v>3</v>
      </c>
      <c r="E197" s="130"/>
      <c r="F197" s="127"/>
      <c r="G197" s="127"/>
      <c r="H197" s="127"/>
      <c r="I197" s="127"/>
      <c r="J197" s="145">
        <f>+F197+G197</f>
        <v>0</v>
      </c>
      <c r="K197" s="148">
        <f>+AO197</f>
        <v>0</v>
      </c>
      <c r="L197" s="158">
        <f>+J197+K197</f>
        <v>0</v>
      </c>
      <c r="M197" s="161">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0</v>
      </c>
      <c r="N202" s="75">
        <f>SUM(N197:N201)</f>
        <v>0</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+Octubre!M203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+Octubre!M209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+Octubre!M215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+Octubre!M222</f>
        <v>140</v>
      </c>
      <c r="E222" s="130"/>
      <c r="F222" s="127"/>
      <c r="G222" s="127"/>
      <c r="H222" s="127"/>
      <c r="I222" s="127"/>
      <c r="J222" s="145">
        <f>+F222+G222</f>
        <v>0</v>
      </c>
      <c r="K222" s="148">
        <f>+AO222</f>
        <v>0</v>
      </c>
      <c r="L222" s="158">
        <f>+J222+K222</f>
        <v>0</v>
      </c>
      <c r="M222" s="161">
        <f>+(D222+E222)-(L222)+H222-I222</f>
        <v>140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0</v>
      </c>
      <c r="N227" s="75">
        <f>SUM(N222:N226)</f>
        <v>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+Octubre!M228</f>
        <v>34</v>
      </c>
      <c r="E228" s="130"/>
      <c r="F228" s="127"/>
      <c r="G228" s="127"/>
      <c r="H228" s="127"/>
      <c r="I228" s="127"/>
      <c r="J228" s="145">
        <f>+F228+G228</f>
        <v>0</v>
      </c>
      <c r="K228" s="148">
        <f>+AO228</f>
        <v>0</v>
      </c>
      <c r="L228" s="158">
        <f>+J228+K228</f>
        <v>0</v>
      </c>
      <c r="M228" s="161">
        <f>+(D228+E228)-(L228)+H228-I228</f>
        <v>34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0</v>
      </c>
      <c r="N233" s="75">
        <f>SUM(N228:N232)</f>
        <v>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+Octubre!M234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+Octubre!M240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+Octubre!M246</f>
        <v>30</v>
      </c>
      <c r="E246" s="130"/>
      <c r="F246" s="127"/>
      <c r="G246" s="127"/>
      <c r="H246" s="127"/>
      <c r="I246" s="127"/>
      <c r="J246" s="145">
        <f>+F246+G246</f>
        <v>0</v>
      </c>
      <c r="K246" s="148">
        <f>+AO246</f>
        <v>0</v>
      </c>
      <c r="L246" s="158">
        <f>+J246+K246</f>
        <v>0</v>
      </c>
      <c r="M246" s="161">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0</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+Octubre!M252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+Octubre!M258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+Octubre!M264</f>
        <v>100</v>
      </c>
      <c r="E264" s="130"/>
      <c r="F264" s="127"/>
      <c r="G264" s="127"/>
      <c r="H264" s="127"/>
      <c r="I264" s="127"/>
      <c r="J264" s="145">
        <f>+F264+G264</f>
        <v>0</v>
      </c>
      <c r="K264" s="148">
        <f>+AO264</f>
        <v>0</v>
      </c>
      <c r="L264" s="158">
        <f>+J264+K264</f>
        <v>0</v>
      </c>
      <c r="M264" s="161">
        <f>+(D264+E264)-(L264)+H264-I264</f>
        <v>100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4">
        <f>+AT264</f>
        <v>0</v>
      </c>
      <c r="Z264" s="9"/>
      <c r="AA264" s="1"/>
      <c r="AB264" s="172"/>
      <c r="AC264" s="172"/>
      <c r="AD264" s="173">
        <f>+AB264+AC264</f>
        <v>0</v>
      </c>
      <c r="AE264" s="172"/>
      <c r="AF264" s="172"/>
      <c r="AG264" s="172"/>
      <c r="AH264" s="172"/>
      <c r="AI264" s="172"/>
      <c r="AJ264" s="172"/>
      <c r="AK264" s="172"/>
      <c r="AL264" s="172"/>
      <c r="AM264" s="172"/>
      <c r="AN264" s="172"/>
      <c r="AO264" s="124">
        <f>SUM(AD264:AN268)</f>
        <v>0</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0</v>
      </c>
      <c r="N269" s="75">
        <f>SUM(N264:N268)</f>
        <v>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+Octubre!M270</f>
        <v>16</v>
      </c>
      <c r="E270" s="130"/>
      <c r="F270" s="127"/>
      <c r="G270" s="127"/>
      <c r="H270" s="127"/>
      <c r="I270" s="127"/>
      <c r="J270" s="145">
        <f>+F270+G270</f>
        <v>0</v>
      </c>
      <c r="K270" s="148">
        <f>+AO270</f>
        <v>0</v>
      </c>
      <c r="L270" s="158">
        <f>+J270+K270</f>
        <v>0</v>
      </c>
      <c r="M270" s="161">
        <f>+(D270+E270)-(L270)+H270-I270</f>
        <v>16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0</v>
      </c>
      <c r="N275" s="75">
        <f>SUM(N270:N274)</f>
        <v>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+Octubre!M276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+Octubre!M282</f>
        <v>2</v>
      </c>
      <c r="E282" s="130"/>
      <c r="F282" s="127"/>
      <c r="G282" s="127"/>
      <c r="H282" s="127"/>
      <c r="I282" s="127"/>
      <c r="J282" s="145">
        <f>+F282+G282</f>
        <v>0</v>
      </c>
      <c r="K282" s="148">
        <f>+AO282</f>
        <v>0</v>
      </c>
      <c r="L282" s="158">
        <f>+J282+K282</f>
        <v>0</v>
      </c>
      <c r="M282" s="161">
        <f>+(D282+E282)-(L282)+H282-I282</f>
        <v>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0</v>
      </c>
      <c r="N287" s="75">
        <f>SUM(N282:N286)</f>
        <v>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+Octubre!M288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+Octubre!M295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+Octubre!M302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+Octubre!M309</f>
        <v>306</v>
      </c>
      <c r="E309" s="130"/>
      <c r="F309" s="127"/>
      <c r="G309" s="127"/>
      <c r="H309" s="127"/>
      <c r="I309" s="127"/>
      <c r="J309" s="145">
        <f>+F309+G309</f>
        <v>0</v>
      </c>
      <c r="K309" s="148">
        <f>+AO309</f>
        <v>0</v>
      </c>
      <c r="L309" s="158">
        <f>+J309+K309</f>
        <v>0</v>
      </c>
      <c r="M309" s="161">
        <f>+(D309+E309)-L309+H309-I309</f>
        <v>306</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0</v>
      </c>
      <c r="N315" s="75">
        <f>SUM(N309:N314)</f>
        <v>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+Octubre!M316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+Octubre!M323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+Octubre!M330</f>
        <v>344</v>
      </c>
      <c r="E330" s="130"/>
      <c r="F330" s="127"/>
      <c r="G330" s="127"/>
      <c r="H330" s="127"/>
      <c r="I330" s="127"/>
      <c r="J330" s="145">
        <f>+F330+G330</f>
        <v>0</v>
      </c>
      <c r="K330" s="148">
        <f>+AO330</f>
        <v>0</v>
      </c>
      <c r="L330" s="158">
        <f>+J330+K330</f>
        <v>0</v>
      </c>
      <c r="M330" s="161">
        <f>+(D330+E330)-L330+H330-I330</f>
        <v>344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0</v>
      </c>
      <c r="N336" s="75">
        <f>SUM(N330:N335)</f>
        <v>0</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+Octubre!M337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+Octubre!M344</f>
        <v>260</v>
      </c>
      <c r="E344" s="130"/>
      <c r="F344" s="127"/>
      <c r="G344" s="127"/>
      <c r="H344" s="127"/>
      <c r="I344" s="127"/>
      <c r="J344" s="145">
        <f>+F344+G344</f>
        <v>0</v>
      </c>
      <c r="K344" s="148">
        <f>+AO344</f>
        <v>0</v>
      </c>
      <c r="L344" s="158">
        <f>+J344+K344</f>
        <v>0</v>
      </c>
      <c r="M344" s="161">
        <f>+(D344+E344)-L344+H344-I344</f>
        <v>260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0</v>
      </c>
      <c r="N350" s="75">
        <f>SUM(N344:N349)</f>
        <v>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+Octubre!M351</f>
        <v>19</v>
      </c>
      <c r="E351" s="130"/>
      <c r="F351" s="127"/>
      <c r="G351" s="127"/>
      <c r="H351" s="127"/>
      <c r="I351" s="127"/>
      <c r="J351" s="145">
        <f>+F351+G351</f>
        <v>0</v>
      </c>
      <c r="K351" s="148">
        <f>+AO351</f>
        <v>0</v>
      </c>
      <c r="L351" s="158">
        <f>+J351+K351</f>
        <v>0</v>
      </c>
      <c r="M351" s="161">
        <f>+(D351+E351)-L351+H351-I351</f>
        <v>19</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0</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+Octubre!M358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+Octubre!M365</f>
        <v>68</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+Octubre!M366</f>
        <v>582</v>
      </c>
      <c r="E366" s="72"/>
      <c r="F366" s="35"/>
      <c r="G366" s="35"/>
      <c r="H366" s="14"/>
      <c r="I366" s="14"/>
      <c r="J366" s="74">
        <f t="shared" si="3"/>
        <v>0</v>
      </c>
      <c r="K366" s="36">
        <f t="shared" si="4"/>
        <v>0</v>
      </c>
      <c r="L366" s="77">
        <f t="shared" si="5"/>
        <v>0</v>
      </c>
      <c r="M366" s="37">
        <f t="shared" si="6"/>
        <v>582</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+Octubre!M367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+Octubre!M368</f>
        <v>70</v>
      </c>
      <c r="E368" s="72"/>
      <c r="F368" s="35"/>
      <c r="G368" s="35"/>
      <c r="H368" s="14"/>
      <c r="I368" s="14"/>
      <c r="J368" s="74">
        <f t="shared" si="3"/>
        <v>0</v>
      </c>
      <c r="K368" s="36">
        <f t="shared" si="4"/>
        <v>0</v>
      </c>
      <c r="L368" s="77">
        <f t="shared" si="5"/>
        <v>0</v>
      </c>
      <c r="M368" s="37">
        <f t="shared" si="6"/>
        <v>70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+Octubre!M370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+Octubre!M379</f>
        <v>36</v>
      </c>
      <c r="E379" s="72"/>
      <c r="F379" s="40"/>
      <c r="G379" s="40"/>
      <c r="H379" s="25"/>
      <c r="I379" s="25"/>
      <c r="J379" s="74">
        <f>SUM(F379,G379)</f>
        <v>0</v>
      </c>
      <c r="K379" s="36">
        <f>+AQ379</f>
        <v>0</v>
      </c>
      <c r="L379" s="77">
        <f>+J379+K379</f>
        <v>0</v>
      </c>
      <c r="M379" s="37">
        <f>+(D379+E379)-(L379)+H379-I379</f>
        <v>36</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R5:R9">
    <cfRule type="containsText" dxfId="340" priority="230" operator="containsText" text="ROJO">
      <formula>NOT(ISERROR(SEARCH("ROJO",R5)))</formula>
    </cfRule>
    <cfRule type="containsText" dxfId="339" priority="227" operator="containsText" text="VENCIDO">
      <formula>NOT(ISERROR(SEARCH("VENCIDO",R5)))</formula>
    </cfRule>
    <cfRule type="containsText" dxfId="338" priority="228" operator="containsText" text="VERDE">
      <formula>NOT(ISERROR(SEARCH("VERDE",R5)))</formula>
    </cfRule>
    <cfRule type="containsText" dxfId="337" priority="229" stopIfTrue="1" operator="containsText" text="AMARILLO">
      <formula>NOT(ISERROR(SEARCH("AMARILLO",R5)))</formula>
    </cfRule>
  </conditionalFormatting>
  <conditionalFormatting sqref="R11:R15">
    <cfRule type="containsText" dxfId="336" priority="224" operator="containsText" text="ROJO">
      <formula>NOT(ISERROR(SEARCH("ROJO",R11)))</formula>
    </cfRule>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onditionalFormatting>
  <conditionalFormatting sqref="R17:R21">
    <cfRule type="containsText" dxfId="332" priority="218" operator="containsText" text="VERDE">
      <formula>NOT(ISERROR(SEARCH("VERDE",R17)))</formula>
    </cfRule>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onditionalFormatting>
  <conditionalFormatting sqref="R23:R27">
    <cfRule type="containsText" dxfId="328" priority="211" operator="containsText" text="VENCIDO">
      <formula>NOT(ISERROR(SEARCH("VENCIDO",R23)))</formula>
    </cfRule>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2" operator="containsText" text="VERDE">
      <formula>NOT(ISERROR(SEARCH("VERDE",R23)))</formula>
    </cfRule>
  </conditionalFormatting>
  <conditionalFormatting sqref="R29:R33">
    <cfRule type="containsText" dxfId="324" priority="210" operator="containsText" text="ROJO">
      <formula>NOT(ISERROR(SEARCH("ROJO",R29)))</formula>
    </cfRule>
    <cfRule type="containsText" dxfId="323" priority="207" operator="containsText" text="VENCIDO">
      <formula>NOT(ISERROR(SEARCH("VENCIDO",R29)))</formula>
    </cfRule>
    <cfRule type="containsText" dxfId="322" priority="208" operator="containsText" text="VERDE">
      <formula>NOT(ISERROR(SEARCH("VERDE",R29)))</formula>
    </cfRule>
    <cfRule type="containsText" dxfId="321" priority="209" stopIfTrue="1" operator="containsText" text="AMARILLO">
      <formula>NOT(ISERROR(SEARCH("AMARILLO",R29)))</formula>
    </cfRule>
  </conditionalFormatting>
  <conditionalFormatting sqref="R35:R39">
    <cfRule type="containsText" dxfId="320" priority="204" operator="containsText" text="ROJO">
      <formula>NOT(ISERROR(SEARCH("ROJO",R35)))</formula>
    </cfRule>
    <cfRule type="containsText" dxfId="319" priority="201" operator="containsText" text="VENCIDO">
      <formula>NOT(ISERROR(SEARCH("VENCIDO",R35)))</formula>
    </cfRule>
    <cfRule type="containsText" dxfId="318" priority="202" operator="containsText" text="VERDE">
      <formula>NOT(ISERROR(SEARCH("VERDE",R35)))</formula>
    </cfRule>
    <cfRule type="containsText" dxfId="317" priority="203" stopIfTrue="1" operator="containsText" text="AMARILLO">
      <formula>NOT(ISERROR(SEARCH("AMARILLO",R35)))</formula>
    </cfRule>
  </conditionalFormatting>
  <conditionalFormatting sqref="R41:R45">
    <cfRule type="containsText" dxfId="316" priority="200" operator="containsText" text="ROJO">
      <formula>NOT(ISERROR(SEARCH("ROJO",R41)))</formula>
    </cfRule>
    <cfRule type="containsText" dxfId="315" priority="199" stopIfTrue="1" operator="containsText" text="AMARILLO">
      <formula>NOT(ISERROR(SEARCH("AMARILLO",R41)))</formula>
    </cfRule>
    <cfRule type="containsText" dxfId="314" priority="198" operator="containsText" text="VERDE">
      <formula>NOT(ISERROR(SEARCH("VERDE",R41)))</formula>
    </cfRule>
    <cfRule type="containsText" dxfId="31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2" priority="195" operator="containsText" text="ROJO">
      <formula>NOT(ISERROR(SEARCH("ROJO",R47)))</formula>
    </cfRule>
    <cfRule type="containsText" dxfId="311" priority="194" stopIfTrue="1" operator="containsText" text="AMARILLO">
      <formula>NOT(ISERROR(SEARCH("AMARILLO",R47)))</formula>
    </cfRule>
    <cfRule type="containsText" dxfId="310" priority="193" operator="containsText" text="VERDE">
      <formula>NOT(ISERROR(SEARCH("VERDE",R47)))</formula>
    </cfRule>
    <cfRule type="containsText" dxfId="309" priority="192" operator="containsText" text="VENCIDO">
      <formula>NOT(ISERROR(SEARCH("VENCIDO",R47)))</formula>
    </cfRule>
  </conditionalFormatting>
  <conditionalFormatting sqref="R83:R87 R89:R93">
    <cfRule type="containsText" dxfId="308" priority="189" stopIfTrue="1" operator="containsText" text="AMARILLO">
      <formula>NOT(ISERROR(SEARCH("AMARILLO",R83)))</formula>
    </cfRule>
    <cfRule type="containsText" dxfId="307" priority="190" operator="containsText" text="ROJO">
      <formula>NOT(ISERROR(SEARCH("ROJO",R83)))</formula>
    </cfRule>
    <cfRule type="containsText" dxfId="306" priority="187" operator="containsText" text="VENCIDO">
      <formula>NOT(ISERROR(SEARCH("VENCIDO",R83)))</formula>
    </cfRule>
    <cfRule type="containsText" dxfId="305" priority="188" operator="containsText" text="VERDE">
      <formula>NOT(ISERROR(SEARCH("VERDE",R83)))</formula>
    </cfRule>
  </conditionalFormatting>
  <conditionalFormatting sqref="R101:R105">
    <cfRule type="containsText" dxfId="304" priority="184" stopIfTrue="1" operator="containsText" text="AMARILLO">
      <formula>NOT(ISERROR(SEARCH("AMARILLO",R101)))</formula>
    </cfRule>
    <cfRule type="containsText" dxfId="303" priority="185" operator="containsText" text="ROJO">
      <formula>NOT(ISERROR(SEARCH("ROJO",R101)))</formula>
    </cfRule>
    <cfRule type="containsText" dxfId="302" priority="182" operator="containsText" text="VENCIDO">
      <formula>NOT(ISERROR(SEARCH("VENCIDO",R101)))</formula>
    </cfRule>
    <cfRule type="containsText" dxfId="301" priority="183" operator="containsText" text="VERDE">
      <formula>NOT(ISERROR(SEARCH("VERDE",R101)))</formula>
    </cfRule>
  </conditionalFormatting>
  <conditionalFormatting sqref="R149:R153">
    <cfRule type="containsText" dxfId="300" priority="178" operator="containsText" text="VERDE">
      <formula>NOT(ISERROR(SEARCH("VERDE",R149)))</formula>
    </cfRule>
    <cfRule type="containsText" dxfId="299" priority="177" operator="containsText" text="VENCIDO">
      <formula>NOT(ISERROR(SEARCH("VENCIDO",R149)))</formula>
    </cfRule>
    <cfRule type="containsText" dxfId="298" priority="179" stopIfTrue="1" operator="containsText" text="AMARILLO">
      <formula>NOT(ISERROR(SEARCH("AMARILLO",R149)))</formula>
    </cfRule>
    <cfRule type="containsText" dxfId="297" priority="180" operator="containsText" text="ROJO">
      <formula>NOT(ISERROR(SEARCH("ROJO",R149)))</formula>
    </cfRule>
  </conditionalFormatting>
  <conditionalFormatting sqref="R155:R159">
    <cfRule type="containsText" dxfId="296" priority="176" operator="containsText" text="ROJO">
      <formula>NOT(ISERROR(SEARCH("ROJO",R155)))</formula>
    </cfRule>
    <cfRule type="containsText" dxfId="295" priority="174" operator="containsText" text="VERDE">
      <formula>NOT(ISERROR(SEARCH("VERDE",R155)))</formula>
    </cfRule>
    <cfRule type="containsText" dxfId="294" priority="175" stopIfTrue="1" operator="containsText" text="AMARILLO">
      <formula>NOT(ISERROR(SEARCH("AMARILLO",R155)))</formula>
    </cfRule>
    <cfRule type="containsText" dxfId="293" priority="173" operator="containsText" text="VENCIDO">
      <formula>NOT(ISERROR(SEARCH("VENCIDO",R155)))</formula>
    </cfRule>
  </conditionalFormatting>
  <conditionalFormatting sqref="R161:R165">
    <cfRule type="containsText" dxfId="292" priority="170" operator="containsText" text="VERDE">
      <formula>NOT(ISERROR(SEARCH("VERDE",R161)))</formula>
    </cfRule>
    <cfRule type="containsText" dxfId="291" priority="169" operator="containsText" text="VENCIDO">
      <formula>NOT(ISERROR(SEARCH("VENCIDO",R161)))</formula>
    </cfRule>
    <cfRule type="containsText" dxfId="290" priority="171" stopIfTrue="1" operator="containsText" text="AMARILLO">
      <formula>NOT(ISERROR(SEARCH("AMARILLO",R161)))</formula>
    </cfRule>
    <cfRule type="containsText" dxfId="289" priority="172" operator="containsText" text="ROJO">
      <formula>NOT(ISERROR(SEARCH("ROJO",R161)))</formula>
    </cfRule>
  </conditionalFormatting>
  <conditionalFormatting sqref="R167:R171">
    <cfRule type="containsText" dxfId="288" priority="164" operator="containsText" text="VENCIDO">
      <formula>NOT(ISERROR(SEARCH("VENCIDO",R167)))</formula>
    </cfRule>
    <cfRule type="containsText" dxfId="287" priority="166" stopIfTrue="1" operator="containsText" text="AMARILLO">
      <formula>NOT(ISERROR(SEARCH("AMARILLO",R167)))</formula>
    </cfRule>
    <cfRule type="containsText" dxfId="286" priority="167" operator="containsText" text="ROJO">
      <formula>NOT(ISERROR(SEARCH("ROJO",R167)))</formula>
    </cfRule>
    <cfRule type="containsText" dxfId="285" priority="165" operator="containsText" text="VERDE">
      <formula>NOT(ISERROR(SEARCH("VERDE",R167)))</formula>
    </cfRule>
  </conditionalFormatting>
  <conditionalFormatting sqref="R173:R177">
    <cfRule type="containsText" dxfId="284" priority="160" operator="containsText" text="VERDE">
      <formula>NOT(ISERROR(SEARCH("VERDE",R173)))</formula>
    </cfRule>
    <cfRule type="containsText" dxfId="283" priority="161" stopIfTrue="1" operator="containsText" text="AMARILLO">
      <formula>NOT(ISERROR(SEARCH("AMARILLO",R173)))</formula>
    </cfRule>
    <cfRule type="containsText" dxfId="282" priority="162" operator="containsText" text="ROJO">
      <formula>NOT(ISERROR(SEARCH("ROJO",R173)))</formula>
    </cfRule>
    <cfRule type="containsText" dxfId="281" priority="159" operator="containsText" text="VENCIDO">
      <formula>NOT(ISERROR(SEARCH("VENCIDO",R173)))</formula>
    </cfRule>
  </conditionalFormatting>
  <conditionalFormatting sqref="R179:R183">
    <cfRule type="containsText" dxfId="280" priority="157" operator="containsText" text="ROJO">
      <formula>NOT(ISERROR(SEARCH("ROJO",R179)))</formula>
    </cfRule>
    <cfRule type="containsText" dxfId="279" priority="156" stopIfTrue="1" operator="containsText" text="AMARILLO">
      <formula>NOT(ISERROR(SEARCH("AMARILLO",R179)))</formula>
    </cfRule>
    <cfRule type="containsText" dxfId="278" priority="154" operator="containsText" text="VENCIDO">
      <formula>NOT(ISERROR(SEARCH("VENCIDO",R179)))</formula>
    </cfRule>
    <cfRule type="containsText" dxfId="277" priority="155" operator="containsText" text="VERDE">
      <formula>NOT(ISERROR(SEARCH("VERDE",R179)))</formula>
    </cfRule>
  </conditionalFormatting>
  <conditionalFormatting sqref="R185:R189 R191:R195">
    <cfRule type="containsText" dxfId="276" priority="151" stopIfTrue="1" operator="containsText" text="AMARILLO">
      <formula>NOT(ISERROR(SEARCH("AMARILLO",R185)))</formula>
    </cfRule>
    <cfRule type="containsText" dxfId="275" priority="150" operator="containsText" text="VERDE">
      <formula>NOT(ISERROR(SEARCH("VERDE",R185)))</formula>
    </cfRule>
    <cfRule type="containsText" dxfId="274" priority="149" operator="containsText" text="VENCIDO">
      <formula>NOT(ISERROR(SEARCH("VENCIDO",R185)))</formula>
    </cfRule>
    <cfRule type="containsText" dxfId="273" priority="152" operator="containsText" text="ROJO">
      <formula>NOT(ISERROR(SEARCH("ROJO",R185)))</formula>
    </cfRule>
  </conditionalFormatting>
  <conditionalFormatting sqref="R197:R201 R203:R207 R209:R213 R215:R219">
    <cfRule type="containsText" dxfId="272" priority="146" stopIfTrue="1" operator="containsText" text="AMARILLO">
      <formula>NOT(ISERROR(SEARCH("AMARILLO",R197)))</formula>
    </cfRule>
    <cfRule type="containsText" dxfId="271" priority="147" operator="containsText" text="ROJO">
      <formula>NOT(ISERROR(SEARCH("ROJO",R197)))</formula>
    </cfRule>
    <cfRule type="containsText" dxfId="270" priority="144" operator="containsText" text="VENCIDO">
      <formula>NOT(ISERROR(SEARCH("VENCIDO",R197)))</formula>
    </cfRule>
    <cfRule type="containsText" dxfId="269" priority="145" operator="containsText" text="VERDE">
      <formula>NOT(ISERROR(SEARCH("VERDE",R197)))</formula>
    </cfRule>
  </conditionalFormatting>
  <conditionalFormatting sqref="R222:R226">
    <cfRule type="containsText" dxfId="268" priority="141" operator="containsText" text="ROJO">
      <formula>NOT(ISERROR(SEARCH("ROJO",R222)))</formula>
    </cfRule>
    <cfRule type="containsText" dxfId="267" priority="140" stopIfTrue="1" operator="containsText" text="AMARILLO">
      <formula>NOT(ISERROR(SEARCH("AMARILLO",R222)))</formula>
    </cfRule>
    <cfRule type="containsText" dxfId="266" priority="139" operator="containsText" text="VERDE">
      <formula>NOT(ISERROR(SEARCH("VERDE",R222)))</formula>
    </cfRule>
    <cfRule type="containsText" dxfId="265" priority="138" operator="containsText" text="VENCIDO">
      <formula>NOT(ISERROR(SEARCH("VENCIDO",R222)))</formula>
    </cfRule>
  </conditionalFormatting>
  <conditionalFormatting sqref="R228:R232 R234:R238 R240:R244">
    <cfRule type="containsText" dxfId="264" priority="133" operator="containsText" text="VENCIDO">
      <formula>NOT(ISERROR(SEARCH("VENCIDO",R228)))</formula>
    </cfRule>
    <cfRule type="containsText" dxfId="263" priority="134" operator="containsText" text="VERDE">
      <formula>NOT(ISERROR(SEARCH("VERDE",R228)))</formula>
    </cfRule>
    <cfRule type="containsText" dxfId="262" priority="135" stopIfTrue="1" operator="containsText" text="AMARILLO">
      <formula>NOT(ISERROR(SEARCH("AMARILLO",R228)))</formula>
    </cfRule>
    <cfRule type="containsText" dxfId="261" priority="136" operator="containsText" text="ROJO">
      <formula>NOT(ISERROR(SEARCH("ROJO",R228)))</formula>
    </cfRule>
  </conditionalFormatting>
  <conditionalFormatting sqref="R246:R250">
    <cfRule type="containsText" dxfId="260" priority="128" operator="containsText" text="VENCIDO">
      <formula>NOT(ISERROR(SEARCH("VENCIDO",R246)))</formula>
    </cfRule>
    <cfRule type="containsText" dxfId="259" priority="129" operator="containsText" text="VERDE">
      <formula>NOT(ISERROR(SEARCH("VERDE",R246)))</formula>
    </cfRule>
    <cfRule type="containsText" dxfId="258" priority="130" stopIfTrue="1" operator="containsText" text="AMARILLO">
      <formula>NOT(ISERROR(SEARCH("AMARILLO",R246)))</formula>
    </cfRule>
    <cfRule type="containsText" dxfId="257" priority="131" operator="containsText" text="ROJO">
      <formula>NOT(ISERROR(SEARCH("ROJO",R246)))</formula>
    </cfRule>
  </conditionalFormatting>
  <conditionalFormatting sqref="R252:R256">
    <cfRule type="containsText" dxfId="256" priority="123" operator="containsText" text="VENCIDO">
      <formula>NOT(ISERROR(SEARCH("VENCIDO",R252)))</formula>
    </cfRule>
    <cfRule type="containsText" dxfId="255" priority="124" operator="containsText" text="VERDE">
      <formula>NOT(ISERROR(SEARCH("VERDE",R252)))</formula>
    </cfRule>
    <cfRule type="containsText" dxfId="254" priority="125" stopIfTrue="1" operator="containsText" text="AMARILLO">
      <formula>NOT(ISERROR(SEARCH("AMARILLO",R252)))</formula>
    </cfRule>
    <cfRule type="containsText" dxfId="253" priority="126" operator="containsText" text="ROJO">
      <formula>NOT(ISERROR(SEARCH("ROJO",R252)))</formula>
    </cfRule>
  </conditionalFormatting>
  <conditionalFormatting sqref="R258:R262 R264:R268">
    <cfRule type="containsText" dxfId="252" priority="121" operator="containsText" text="ROJO">
      <formula>NOT(ISERROR(SEARCH("ROJO",R258)))</formula>
    </cfRule>
    <cfRule type="containsText" dxfId="251" priority="120" stopIfTrue="1" operator="containsText" text="AMARILLO">
      <formula>NOT(ISERROR(SEARCH("AMARILLO",R258)))</formula>
    </cfRule>
    <cfRule type="containsText" dxfId="250" priority="118" operator="containsText" text="VENCIDO">
      <formula>NOT(ISERROR(SEARCH("VENCIDO",R258)))</formula>
    </cfRule>
    <cfRule type="containsText" dxfId="249" priority="119" operator="containsText" text="VERDE">
      <formula>NOT(ISERROR(SEARCH("VERDE",R258)))</formula>
    </cfRule>
  </conditionalFormatting>
  <conditionalFormatting sqref="R270:R274 R276:R280 R282:R286 R288:R292">
    <cfRule type="containsText" dxfId="248" priority="113" operator="containsText" text="VENCIDO">
      <formula>NOT(ISERROR(SEARCH("VENCIDO",R270)))</formula>
    </cfRule>
    <cfRule type="containsText" dxfId="247" priority="114" operator="containsText" text="VERDE">
      <formula>NOT(ISERROR(SEARCH("VERDE",R270)))</formula>
    </cfRule>
    <cfRule type="containsText" dxfId="246" priority="115" stopIfTrue="1" operator="containsText" text="AMARILLO">
      <formula>NOT(ISERROR(SEARCH("AMARILLO",R270)))</formula>
    </cfRule>
    <cfRule type="containsText" dxfId="245" priority="116" operator="containsText" text="ROJO">
      <formula>NOT(ISERROR(SEARCH("ROJO",R270)))</formula>
    </cfRule>
  </conditionalFormatting>
  <conditionalFormatting sqref="R295:R300">
    <cfRule type="containsText" dxfId="244" priority="108" operator="containsText" text="VERDE">
      <formula>NOT(ISERROR(SEARCH("VERDE",R295)))</formula>
    </cfRule>
    <cfRule type="containsText" dxfId="243" priority="109" stopIfTrue="1" operator="containsText" text="AMARILLO">
      <formula>NOT(ISERROR(SEARCH("AMARILLO",R295)))</formula>
    </cfRule>
    <cfRule type="containsText" dxfId="242" priority="110" operator="containsText" text="ROJO">
      <formula>NOT(ISERROR(SEARCH("ROJO",R295)))</formula>
    </cfRule>
    <cfRule type="containsText" dxfId="241" priority="107" operator="containsText" text="VENCIDO">
      <formula>NOT(ISERROR(SEARCH("VENCIDO",R295)))</formula>
    </cfRule>
  </conditionalFormatting>
  <conditionalFormatting sqref="R302:R307 R309:R314">
    <cfRule type="containsText" dxfId="240" priority="103" stopIfTrue="1" operator="containsText" text="AMARILLO">
      <formula>NOT(ISERROR(SEARCH("AMARILLO",R302)))</formula>
    </cfRule>
    <cfRule type="containsText" dxfId="239" priority="102" operator="containsText" text="VERDE">
      <formula>NOT(ISERROR(SEARCH("VERDE",R302)))</formula>
    </cfRule>
    <cfRule type="containsText" dxfId="238" priority="101" operator="containsText" text="VENCIDO">
      <formula>NOT(ISERROR(SEARCH("VENCIDO",R302)))</formula>
    </cfRule>
    <cfRule type="containsText" dxfId="237" priority="104" operator="containsText" text="ROJO">
      <formula>NOT(ISERROR(SEARCH("ROJO",R302)))</formula>
    </cfRule>
  </conditionalFormatting>
  <conditionalFormatting sqref="R316:R321 R323:R328 R330:R335">
    <cfRule type="containsText" dxfId="236" priority="98" operator="containsText" text="ROJO">
      <formula>NOT(ISERROR(SEARCH("ROJO",R316)))</formula>
    </cfRule>
    <cfRule type="containsText" dxfId="235" priority="97" stopIfTrue="1" operator="containsText" text="AMARILLO">
      <formula>NOT(ISERROR(SEARCH("AMARILLO",R316)))</formula>
    </cfRule>
    <cfRule type="containsText" dxfId="234" priority="96" operator="containsText" text="VERDE">
      <formula>NOT(ISERROR(SEARCH("VERDE",R316)))</formula>
    </cfRule>
    <cfRule type="containsText" dxfId="233" priority="95" operator="containsText" text="VENCIDO">
      <formula>NOT(ISERROR(SEARCH("VENCIDO",R316)))</formula>
    </cfRule>
  </conditionalFormatting>
  <conditionalFormatting sqref="R337:R342 R344:R349">
    <cfRule type="containsText" dxfId="232" priority="91" stopIfTrue="1" operator="containsText" text="AMARILLO">
      <formula>NOT(ISERROR(SEARCH("AMARILLO",R337)))</formula>
    </cfRule>
    <cfRule type="containsText" dxfId="231" priority="90" operator="containsText" text="VERDE">
      <formula>NOT(ISERROR(SEARCH("VERDE",R337)))</formula>
    </cfRule>
    <cfRule type="containsText" dxfId="230" priority="89" operator="containsText" text="VENCIDO">
      <formula>NOT(ISERROR(SEARCH("VENCIDO",R337)))</formula>
    </cfRule>
    <cfRule type="containsText" dxfId="229" priority="92" operator="containsText" text="ROJO">
      <formula>NOT(ISERROR(SEARCH("ROJO",R337)))</formula>
    </cfRule>
  </conditionalFormatting>
  <conditionalFormatting sqref="R351:R356">
    <cfRule type="containsText" dxfId="228" priority="86" operator="containsText" text="ROJO">
      <formula>NOT(ISERROR(SEARCH("ROJO",R351)))</formula>
    </cfRule>
    <cfRule type="containsText" dxfId="227" priority="85" stopIfTrue="1" operator="containsText" text="AMARILLO">
      <formula>NOT(ISERROR(SEARCH("AMARILLO",R351)))</formula>
    </cfRule>
    <cfRule type="containsText" dxfId="226" priority="84" operator="containsText" text="VERDE">
      <formula>NOT(ISERROR(SEARCH("VERDE",R351)))</formula>
    </cfRule>
    <cfRule type="containsText" dxfId="225" priority="83" operator="containsText" text="VENCIDO">
      <formula>NOT(ISERROR(SEARCH("VENCIDO",R351)))</formula>
    </cfRule>
  </conditionalFormatting>
  <conditionalFormatting sqref="R358:R363">
    <cfRule type="containsText" dxfId="224" priority="79" stopIfTrue="1" operator="containsText" text="AMARILLO">
      <formula>NOT(ISERROR(SEARCH("AMARILLO",R358)))</formula>
    </cfRule>
    <cfRule type="containsText" dxfId="223" priority="78" operator="containsText" text="VERDE">
      <formula>NOT(ISERROR(SEARCH("VERDE",R358)))</formula>
    </cfRule>
    <cfRule type="containsText" dxfId="222" priority="77" operator="containsText" text="VENCIDO">
      <formula>NOT(ISERROR(SEARCH("VENCIDO",R358)))</formula>
    </cfRule>
    <cfRule type="containsText" dxfId="221" priority="80" operator="containsText" text="ROJO">
      <formula>NOT(ISERROR(SEARCH("ROJO",R358)))</formula>
    </cfRule>
  </conditionalFormatting>
  <conditionalFormatting sqref="R365:R371">
    <cfRule type="containsText" dxfId="220" priority="76" operator="containsText" text="ROJO">
      <formula>NOT(ISERROR(SEARCH("ROJO",R365)))</formula>
    </cfRule>
    <cfRule type="containsText" dxfId="219" priority="75" stopIfTrue="1" operator="containsText" text="AMARILLO">
      <formula>NOT(ISERROR(SEARCH("AMARILLO",R365)))</formula>
    </cfRule>
    <cfRule type="containsText" dxfId="218" priority="73" operator="containsText" text="VENCIDO">
      <formula>NOT(ISERROR(SEARCH("VENCIDO",R365)))</formula>
    </cfRule>
    <cfRule type="containsText" dxfId="217" priority="74" operator="containsText" text="VERDE">
      <formula>NOT(ISERROR(SEARCH("VERDE",R365)))</formula>
    </cfRule>
  </conditionalFormatting>
  <conditionalFormatting sqref="M377:M381">
    <cfRule type="cellIs" dxfId="216"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M358" sqref="M358:M363"/>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+Noviembre!M5</f>
        <v>140</v>
      </c>
      <c r="E5" s="130"/>
      <c r="F5" s="127"/>
      <c r="G5" s="127"/>
      <c r="H5" s="127"/>
      <c r="I5" s="127"/>
      <c r="J5" s="145">
        <f>+F5+G5</f>
        <v>0</v>
      </c>
      <c r="K5" s="148">
        <f>+AO5</f>
        <v>0</v>
      </c>
      <c r="L5" s="158">
        <f>+J5+K5</f>
        <v>0</v>
      </c>
      <c r="M5" s="161">
        <f>+(D5+E5)-(L5)+H5-I5</f>
        <v>140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0</v>
      </c>
      <c r="N10" s="75">
        <f>SUM(N5:N9)</f>
        <v>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+Noviembre!M11</f>
        <v>18</v>
      </c>
      <c r="E11" s="130"/>
      <c r="F11" s="127"/>
      <c r="G11" s="127"/>
      <c r="H11" s="127"/>
      <c r="I11" s="127"/>
      <c r="J11" s="145">
        <f>+F11+G11</f>
        <v>0</v>
      </c>
      <c r="K11" s="148">
        <f>+AO11</f>
        <v>0</v>
      </c>
      <c r="L11" s="158">
        <f>+J11+K11</f>
        <v>0</v>
      </c>
      <c r="M11" s="161">
        <f>+(D11+E11)-(L11)+H11-I11</f>
        <v>18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0</v>
      </c>
      <c r="N16" s="75">
        <f>SUM(N11:N15)</f>
        <v>0</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+Noviembre!M17</f>
        <v>13</v>
      </c>
      <c r="E17" s="130"/>
      <c r="F17" s="127"/>
      <c r="G17" s="127"/>
      <c r="H17" s="127"/>
      <c r="I17" s="127"/>
      <c r="J17" s="145">
        <f>+F17+G17</f>
        <v>0</v>
      </c>
      <c r="K17" s="148">
        <f>+AO17</f>
        <v>0</v>
      </c>
      <c r="L17" s="158">
        <f>+J17+K17</f>
        <v>0</v>
      </c>
      <c r="M17" s="161">
        <f>+(D17+E17)-(L17)+H17-I17</f>
        <v>13</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0</v>
      </c>
      <c r="N22" s="75">
        <f>SUM(N17:N21)</f>
        <v>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+Noviembre!M23</f>
        <v>60</v>
      </c>
      <c r="E23" s="130"/>
      <c r="F23" s="127"/>
      <c r="G23" s="127"/>
      <c r="H23" s="127"/>
      <c r="I23" s="127"/>
      <c r="J23" s="145">
        <f>+F23+G23</f>
        <v>0</v>
      </c>
      <c r="K23" s="148">
        <f>+AO23</f>
        <v>0</v>
      </c>
      <c r="L23" s="158">
        <f>+J23+K23</f>
        <v>0</v>
      </c>
      <c r="M23" s="161">
        <f>+(D23+E23)-(L23)+H23-I23</f>
        <v>60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0</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+Noviembre!M29</f>
        <v>25</v>
      </c>
      <c r="E29" s="130"/>
      <c r="F29" s="127"/>
      <c r="G29" s="127"/>
      <c r="H29" s="127"/>
      <c r="I29" s="127"/>
      <c r="J29" s="145">
        <f>+F29+G29</f>
        <v>0</v>
      </c>
      <c r="K29" s="148">
        <f>+AO29</f>
        <v>0</v>
      </c>
      <c r="L29" s="158">
        <f>+J29+K29</f>
        <v>0</v>
      </c>
      <c r="M29" s="161">
        <f>+(D29+E29)-(L29)+H29-I29</f>
        <v>25</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0</v>
      </c>
      <c r="N34" s="75">
        <f>SUM(N29:N33)</f>
        <v>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+Noviembre!M35</f>
        <v>6</v>
      </c>
      <c r="E35" s="130"/>
      <c r="F35" s="127"/>
      <c r="G35" s="127"/>
      <c r="H35" s="127"/>
      <c r="I35" s="127"/>
      <c r="J35" s="145">
        <f>+F35+G35</f>
        <v>0</v>
      </c>
      <c r="K35" s="148">
        <f>+AO35</f>
        <v>0</v>
      </c>
      <c r="L35" s="158">
        <f>+J35+K35</f>
        <v>0</v>
      </c>
      <c r="M35" s="161">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0</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+Noviembre!M41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+Noviembre!M47</f>
        <v>28</v>
      </c>
      <c r="E47" s="130"/>
      <c r="F47" s="127"/>
      <c r="G47" s="127"/>
      <c r="H47" s="127"/>
      <c r="I47" s="127"/>
      <c r="J47" s="145">
        <f>+F47+G47</f>
        <v>0</v>
      </c>
      <c r="K47" s="148">
        <f>+AO47</f>
        <v>0</v>
      </c>
      <c r="L47" s="158">
        <f>+J47+K47</f>
        <v>0</v>
      </c>
      <c r="M47" s="161">
        <f>+(D47+E47)-(L47)+H47-I47</f>
        <v>28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0</v>
      </c>
      <c r="N52" s="75">
        <f>SUM(N47:N51)</f>
        <v>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+Noviembre!M53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+Noviembre!M59</f>
        <v>11</v>
      </c>
      <c r="E59" s="130"/>
      <c r="F59" s="127"/>
      <c r="G59" s="127"/>
      <c r="H59" s="127"/>
      <c r="I59" s="127"/>
      <c r="J59" s="145">
        <f>+F59+G59</f>
        <v>0</v>
      </c>
      <c r="K59" s="148">
        <f>+AO59</f>
        <v>0</v>
      </c>
      <c r="L59" s="158">
        <f>+J59+K59</f>
        <v>0</v>
      </c>
      <c r="M59" s="161">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0</v>
      </c>
      <c r="N64" s="75">
        <f>SUM(N59:N63)</f>
        <v>0</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+Noviembre!M65</f>
        <v>23</v>
      </c>
      <c r="E65" s="130"/>
      <c r="F65" s="127"/>
      <c r="G65" s="127"/>
      <c r="H65" s="127"/>
      <c r="I65" s="127"/>
      <c r="J65" s="145">
        <f>+F65+G65</f>
        <v>0</v>
      </c>
      <c r="K65" s="148">
        <f>+AO65</f>
        <v>0</v>
      </c>
      <c r="L65" s="158">
        <f>+J65+K65</f>
        <v>0</v>
      </c>
      <c r="M65" s="161">
        <f>+(D65+E65)-(L65)+H65-I65</f>
        <v>23</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0</v>
      </c>
      <c r="N70" s="75">
        <f>SUM(N65:N69)</f>
        <v>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+Noviembre!M71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+Noviembre!M77</f>
        <v>34</v>
      </c>
      <c r="E77" s="130"/>
      <c r="F77" s="127"/>
      <c r="G77" s="127"/>
      <c r="H77" s="127"/>
      <c r="I77" s="127"/>
      <c r="J77" s="145">
        <f>+F77+G77</f>
        <v>0</v>
      </c>
      <c r="K77" s="148">
        <f>+AO77</f>
        <v>0</v>
      </c>
      <c r="L77" s="158">
        <f>+J77+K77</f>
        <v>0</v>
      </c>
      <c r="M77" s="161">
        <f>+(D77+E77)-(L77)+H77-I77</f>
        <v>34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0</v>
      </c>
      <c r="N82" s="75">
        <f>SUM(N77:N81)</f>
        <v>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+Noviembre!M83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+Noviembre!M89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+Noviembre!M95</f>
        <v>30</v>
      </c>
      <c r="E95" s="130"/>
      <c r="F95" s="127"/>
      <c r="G95" s="127"/>
      <c r="H95" s="127"/>
      <c r="I95" s="127"/>
      <c r="J95" s="145">
        <f>+F95+G95</f>
        <v>0</v>
      </c>
      <c r="K95" s="148">
        <f>+AO95</f>
        <v>0</v>
      </c>
      <c r="L95" s="158">
        <f>+J95+K95</f>
        <v>0</v>
      </c>
      <c r="M95" s="161">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0</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+Noviembre!M101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+Noviembre!M107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+Noviembre!M113</f>
        <v>100</v>
      </c>
      <c r="E113" s="130"/>
      <c r="F113" s="127"/>
      <c r="G113" s="127"/>
      <c r="H113" s="127"/>
      <c r="I113" s="127"/>
      <c r="J113" s="145">
        <f>+F113+G113</f>
        <v>0</v>
      </c>
      <c r="K113" s="148">
        <f>+AO113</f>
        <v>0</v>
      </c>
      <c r="L113" s="158">
        <f>+J113+K113</f>
        <v>0</v>
      </c>
      <c r="M113" s="161">
        <f>+(D113+E113)-(L113)+H113-I113</f>
        <v>100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4">
        <f>+AT113</f>
        <v>0</v>
      </c>
      <c r="Z113" s="9"/>
      <c r="AA113" s="1"/>
      <c r="AB113" s="172"/>
      <c r="AC113" s="172"/>
      <c r="AD113" s="173">
        <f>+AB113+AC113</f>
        <v>0</v>
      </c>
      <c r="AE113" s="172"/>
      <c r="AF113" s="172"/>
      <c r="AG113" s="172"/>
      <c r="AH113" s="172"/>
      <c r="AI113" s="172"/>
      <c r="AJ113" s="172"/>
      <c r="AK113" s="172"/>
      <c r="AL113" s="172"/>
      <c r="AM113" s="172"/>
      <c r="AN113" s="172"/>
      <c r="AO113" s="124">
        <f>SUM(AD113:AN117)</f>
        <v>0</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0</v>
      </c>
      <c r="N118" s="75">
        <f>SUM(N113:N117)</f>
        <v>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+Noviembre!M119</f>
        <v>17</v>
      </c>
      <c r="E119" s="130"/>
      <c r="F119" s="127"/>
      <c r="G119" s="127"/>
      <c r="H119" s="127"/>
      <c r="I119" s="127"/>
      <c r="J119" s="145">
        <f>+F119+G119</f>
        <v>0</v>
      </c>
      <c r="K119" s="148">
        <f>+AO119</f>
        <v>0</v>
      </c>
      <c r="L119" s="158">
        <f>+J119+K119</f>
        <v>0</v>
      </c>
      <c r="M119" s="161">
        <f>+(D119+E119)-(L119)+H119-I119</f>
        <v>17</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0</v>
      </c>
      <c r="N124" s="75">
        <f>SUM(N119:N123)</f>
        <v>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+Noviembre!M125</f>
        <v>16</v>
      </c>
      <c r="E125" s="130"/>
      <c r="F125" s="127"/>
      <c r="G125" s="127"/>
      <c r="H125" s="127"/>
      <c r="I125" s="127"/>
      <c r="J125" s="145">
        <f>+F125+G125</f>
        <v>0</v>
      </c>
      <c r="K125" s="148">
        <f>+AO125</f>
        <v>0</v>
      </c>
      <c r="L125" s="158">
        <f>+J125+K125</f>
        <v>0</v>
      </c>
      <c r="M125" s="161">
        <f>+(D125+E125)-(L125)+H125-I125</f>
        <v>16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0</v>
      </c>
      <c r="N130" s="75">
        <f>SUM(N125:N129)</f>
        <v>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+Noviembre!M131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+Noviembre!M137</f>
        <v>27</v>
      </c>
      <c r="E137" s="130"/>
      <c r="F137" s="127"/>
      <c r="G137" s="127"/>
      <c r="H137" s="127"/>
      <c r="I137" s="127"/>
      <c r="J137" s="145">
        <f>+F137+G137</f>
        <v>0</v>
      </c>
      <c r="K137" s="148">
        <f>+AO137</f>
        <v>0</v>
      </c>
      <c r="L137" s="158">
        <f>+J137+K137</f>
        <v>0</v>
      </c>
      <c r="M137" s="161">
        <f>+(D137+E137)-(L137)+H137-I137</f>
        <v>27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0</v>
      </c>
      <c r="N142" s="75">
        <f>SUM(N137:N141)</f>
        <v>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+Noviembre!M143</f>
        <v>11</v>
      </c>
      <c r="E143" s="130"/>
      <c r="F143" s="127"/>
      <c r="G143" s="127"/>
      <c r="H143" s="127"/>
      <c r="I143" s="127"/>
      <c r="J143" s="145">
        <f>+F143+G143</f>
        <v>0</v>
      </c>
      <c r="K143" s="148">
        <f>+AO143</f>
        <v>0</v>
      </c>
      <c r="L143" s="158">
        <f>+J143+K143</f>
        <v>0</v>
      </c>
      <c r="M143" s="161">
        <f>+(D143+E143)-(L143)+H143-I143</f>
        <v>11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0</v>
      </c>
      <c r="N148" s="75">
        <f>SUM(N143:N147)</f>
        <v>0</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+Noviembre!M149</f>
        <v>45</v>
      </c>
      <c r="E149" s="182"/>
      <c r="F149" s="127"/>
      <c r="G149" s="127"/>
      <c r="H149" s="127"/>
      <c r="I149" s="127"/>
      <c r="J149" s="145">
        <f>+F149+G149</f>
        <v>0</v>
      </c>
      <c r="K149" s="148">
        <f>+AO149</f>
        <v>0</v>
      </c>
      <c r="L149" s="158">
        <f>+J149+K149</f>
        <v>0</v>
      </c>
      <c r="M149" s="161">
        <f>+(D149+E149)-(L149)+H149-I149</f>
        <v>45</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0</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+Noviembre!M155</f>
        <v>120</v>
      </c>
      <c r="E155" s="182"/>
      <c r="F155" s="127"/>
      <c r="G155" s="127"/>
      <c r="H155" s="127"/>
      <c r="I155" s="127"/>
      <c r="J155" s="145">
        <f>+F155+G155</f>
        <v>0</v>
      </c>
      <c r="K155" s="148">
        <f>+AO155</f>
        <v>0</v>
      </c>
      <c r="L155" s="158">
        <f>+J155+K155</f>
        <v>0</v>
      </c>
      <c r="M155" s="161">
        <f>+(D155+E155)-(L155)+H155-I155</f>
        <v>120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0</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+Noviembre!M161</f>
        <v>31</v>
      </c>
      <c r="E161" s="130"/>
      <c r="F161" s="127"/>
      <c r="G161" s="127"/>
      <c r="H161" s="127"/>
      <c r="I161" s="127"/>
      <c r="J161" s="145">
        <f>+F161+G161</f>
        <v>0</v>
      </c>
      <c r="K161" s="148">
        <f>+AO161</f>
        <v>0</v>
      </c>
      <c r="L161" s="158">
        <f>+J161+K161</f>
        <v>0</v>
      </c>
      <c r="M161" s="161">
        <f>+(D161+E161)-(L161)+H161-I161</f>
        <v>31</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0</v>
      </c>
      <c r="N166" s="75">
        <f>SUM(N161:N165)</f>
        <v>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+Noviembre!M167</f>
        <v>35</v>
      </c>
      <c r="E167" s="130"/>
      <c r="F167" s="127"/>
      <c r="G167" s="127"/>
      <c r="H167" s="127"/>
      <c r="I167" s="127"/>
      <c r="J167" s="145">
        <f>+F167+G167</f>
        <v>0</v>
      </c>
      <c r="K167" s="148">
        <f>+AO167</f>
        <v>0</v>
      </c>
      <c r="L167" s="158">
        <f>+J167+K167</f>
        <v>0</v>
      </c>
      <c r="M167" s="161">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0</v>
      </c>
      <c r="N172" s="75">
        <f>SUM(N167:N171)</f>
        <v>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+Noviembre!M173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+Noviembre!M179</f>
        <v>2</v>
      </c>
      <c r="E179" s="130"/>
      <c r="F179" s="127"/>
      <c r="G179" s="127"/>
      <c r="H179" s="127"/>
      <c r="I179" s="127"/>
      <c r="J179" s="145">
        <f>+F179+G179</f>
        <v>0</v>
      </c>
      <c r="K179" s="148">
        <f>+AO179</f>
        <v>0</v>
      </c>
      <c r="L179" s="158">
        <f>+J179+K179</f>
        <v>0</v>
      </c>
      <c r="M179" s="161">
        <f>+(D179+E179)-(L179)+H179-I179</f>
        <v>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0</v>
      </c>
      <c r="N184" s="75">
        <f>SUM(N179:N183)</f>
        <v>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+Noviembre!M185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+Noviembre!M191</f>
        <v>8</v>
      </c>
      <c r="E191" s="130"/>
      <c r="F191" s="127"/>
      <c r="G191" s="127"/>
      <c r="H191" s="127"/>
      <c r="I191" s="127"/>
      <c r="J191" s="145">
        <f>+F191+G191</f>
        <v>0</v>
      </c>
      <c r="K191" s="148">
        <f>+AO191</f>
        <v>0</v>
      </c>
      <c r="L191" s="158">
        <f>+J191+K191</f>
        <v>0</v>
      </c>
      <c r="M191" s="161">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0</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+Noviembre!M197</f>
        <v>3</v>
      </c>
      <c r="E197" s="130"/>
      <c r="F197" s="127"/>
      <c r="G197" s="127"/>
      <c r="H197" s="127"/>
      <c r="I197" s="127"/>
      <c r="J197" s="145">
        <f>+F197+G197</f>
        <v>0</v>
      </c>
      <c r="K197" s="148">
        <f>+AO197</f>
        <v>0</v>
      </c>
      <c r="L197" s="158">
        <f>+J197+K197</f>
        <v>0</v>
      </c>
      <c r="M197" s="161">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0</v>
      </c>
      <c r="N202" s="75">
        <f>SUM(N197:N201)</f>
        <v>0</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+Noviembre!M203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+Noviembre!M209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+Noviembre!M215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+Noviembre!M222</f>
        <v>140</v>
      </c>
      <c r="E222" s="130"/>
      <c r="F222" s="127"/>
      <c r="G222" s="127"/>
      <c r="H222" s="127"/>
      <c r="I222" s="127"/>
      <c r="J222" s="145">
        <f>+F222+G222</f>
        <v>0</v>
      </c>
      <c r="K222" s="148">
        <f>+AO222</f>
        <v>0</v>
      </c>
      <c r="L222" s="158">
        <f>+J222+K222</f>
        <v>0</v>
      </c>
      <c r="M222" s="161">
        <f>+(D222+E222)-(L222)+H222-I222</f>
        <v>140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0</v>
      </c>
      <c r="N227" s="75">
        <f>SUM(N222:N226)</f>
        <v>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+Noviembre!M228</f>
        <v>34</v>
      </c>
      <c r="E228" s="130"/>
      <c r="F228" s="127"/>
      <c r="G228" s="127"/>
      <c r="H228" s="127"/>
      <c r="I228" s="127"/>
      <c r="J228" s="145">
        <f>+F228+G228</f>
        <v>0</v>
      </c>
      <c r="K228" s="148">
        <f>+AO228</f>
        <v>0</v>
      </c>
      <c r="L228" s="158">
        <f>+J228+K228</f>
        <v>0</v>
      </c>
      <c r="M228" s="161">
        <f>+(D228+E228)-(L228)+H228-I228</f>
        <v>34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0</v>
      </c>
      <c r="N233" s="75">
        <f>SUM(N228:N232)</f>
        <v>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+Noviembre!M234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+Noviembre!M240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+Noviembre!M246</f>
        <v>30</v>
      </c>
      <c r="E246" s="130"/>
      <c r="F246" s="127"/>
      <c r="G246" s="127"/>
      <c r="H246" s="127"/>
      <c r="I246" s="127"/>
      <c r="J246" s="145">
        <f>+F246+G246</f>
        <v>0</v>
      </c>
      <c r="K246" s="148">
        <f>+AO246</f>
        <v>0</v>
      </c>
      <c r="L246" s="158">
        <f>+J246+K246</f>
        <v>0</v>
      </c>
      <c r="M246" s="161">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0</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+Noviembre!M252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+Noviembre!M258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+Noviembre!M264</f>
        <v>100</v>
      </c>
      <c r="E264" s="130"/>
      <c r="F264" s="127"/>
      <c r="G264" s="127"/>
      <c r="H264" s="127"/>
      <c r="I264" s="127"/>
      <c r="J264" s="145">
        <f>+F264+G264</f>
        <v>0</v>
      </c>
      <c r="K264" s="148">
        <f>+AO264</f>
        <v>0</v>
      </c>
      <c r="L264" s="158">
        <f>+J264+K264</f>
        <v>0</v>
      </c>
      <c r="M264" s="161">
        <f>+(D264+E264)-(L264)+H264-I264</f>
        <v>100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4">
        <f>+AT264</f>
        <v>0</v>
      </c>
      <c r="Z264" s="9"/>
      <c r="AA264" s="1"/>
      <c r="AB264" s="172"/>
      <c r="AC264" s="172"/>
      <c r="AD264" s="173">
        <f>+AB264+AC264</f>
        <v>0</v>
      </c>
      <c r="AE264" s="172"/>
      <c r="AF264" s="172"/>
      <c r="AG264" s="172"/>
      <c r="AH264" s="172"/>
      <c r="AI264" s="172"/>
      <c r="AJ264" s="172"/>
      <c r="AK264" s="172"/>
      <c r="AL264" s="172"/>
      <c r="AM264" s="172"/>
      <c r="AN264" s="172"/>
      <c r="AO264" s="124">
        <f>SUM(AD264:AN268)</f>
        <v>0</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0</v>
      </c>
      <c r="N269" s="75">
        <f>SUM(N264:N268)</f>
        <v>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+Noviembre!M270</f>
        <v>16</v>
      </c>
      <c r="E270" s="130"/>
      <c r="F270" s="127"/>
      <c r="G270" s="127"/>
      <c r="H270" s="127"/>
      <c r="I270" s="127"/>
      <c r="J270" s="145">
        <f>+F270+G270</f>
        <v>0</v>
      </c>
      <c r="K270" s="148">
        <f>+AO270</f>
        <v>0</v>
      </c>
      <c r="L270" s="158">
        <f>+J270+K270</f>
        <v>0</v>
      </c>
      <c r="M270" s="161">
        <f>+(D270+E270)-(L270)+H270-I270</f>
        <v>16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0</v>
      </c>
      <c r="N275" s="75">
        <f>SUM(N270:N274)</f>
        <v>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+Noviembre!M276</f>
        <v>0</v>
      </c>
      <c r="E276" s="130"/>
      <c r="F276" s="127"/>
      <c r="G276" s="127"/>
      <c r="H276" s="127"/>
      <c r="I276" s="127"/>
      <c r="J276" s="145">
        <f>+F276+G276</f>
        <v>0</v>
      </c>
      <c r="K276" s="148">
        <f>+AO276</f>
        <v>0</v>
      </c>
      <c r="L276" s="158">
        <f>+J276+K276</f>
        <v>0</v>
      </c>
      <c r="M276" s="161">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+Noviembre!M282</f>
        <v>2</v>
      </c>
      <c r="E282" s="130"/>
      <c r="F282" s="127"/>
      <c r="G282" s="127"/>
      <c r="H282" s="127"/>
      <c r="I282" s="127"/>
      <c r="J282" s="145">
        <f>+F282+G282</f>
        <v>0</v>
      </c>
      <c r="K282" s="148">
        <f>+AO282</f>
        <v>0</v>
      </c>
      <c r="L282" s="158">
        <f>+J282+K282</f>
        <v>0</v>
      </c>
      <c r="M282" s="161">
        <f>+(D282+E282)-(L282)+H282-I282</f>
        <v>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0</v>
      </c>
      <c r="N287" s="75">
        <f>SUM(N282:N286)</f>
        <v>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+Noviembre!M288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+Noviembre!M295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+Noviembre!M302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+Noviembre!M309</f>
        <v>306</v>
      </c>
      <c r="E309" s="130"/>
      <c r="F309" s="127"/>
      <c r="G309" s="127"/>
      <c r="H309" s="127"/>
      <c r="I309" s="127"/>
      <c r="J309" s="145">
        <f>+F309+G309</f>
        <v>0</v>
      </c>
      <c r="K309" s="148">
        <f>+AO309</f>
        <v>0</v>
      </c>
      <c r="L309" s="158">
        <f>+J309+K309</f>
        <v>0</v>
      </c>
      <c r="M309" s="161">
        <f>+(D309+E309)-L309+H309-I309</f>
        <v>306</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0</v>
      </c>
      <c r="N315" s="75">
        <f>SUM(N309:N314)</f>
        <v>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+Noviembre!M316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+Noviembre!M323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+Noviembre!M330</f>
        <v>344</v>
      </c>
      <c r="E330" s="130"/>
      <c r="F330" s="127"/>
      <c r="G330" s="127"/>
      <c r="H330" s="127"/>
      <c r="I330" s="127"/>
      <c r="J330" s="145">
        <f>+F330+G330</f>
        <v>0</v>
      </c>
      <c r="K330" s="148">
        <f>+AO330</f>
        <v>0</v>
      </c>
      <c r="L330" s="158">
        <f>+J330+K330</f>
        <v>0</v>
      </c>
      <c r="M330" s="161">
        <f>+(D330+E330)-L330+H330-I330</f>
        <v>344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0</v>
      </c>
      <c r="N336" s="75">
        <f>SUM(N330:N335)</f>
        <v>0</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+Noviembre!M337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+Noviembre!M344</f>
        <v>260</v>
      </c>
      <c r="E344" s="130"/>
      <c r="F344" s="127"/>
      <c r="G344" s="127"/>
      <c r="H344" s="127"/>
      <c r="I344" s="127"/>
      <c r="J344" s="145">
        <f>+F344+G344</f>
        <v>0</v>
      </c>
      <c r="K344" s="148">
        <f>+AO344</f>
        <v>0</v>
      </c>
      <c r="L344" s="158">
        <f>+J344+K344</f>
        <v>0</v>
      </c>
      <c r="M344" s="161">
        <f>+(D344+E344)-L344+H344-I344</f>
        <v>260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0</v>
      </c>
      <c r="N350" s="75">
        <f>SUM(N344:N349)</f>
        <v>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+Noviembre!M351</f>
        <v>19</v>
      </c>
      <c r="E351" s="130"/>
      <c r="F351" s="127"/>
      <c r="G351" s="127"/>
      <c r="H351" s="127"/>
      <c r="I351" s="127"/>
      <c r="J351" s="145">
        <f>+F351+G351</f>
        <v>0</v>
      </c>
      <c r="K351" s="148">
        <f>+AO351</f>
        <v>0</v>
      </c>
      <c r="L351" s="158">
        <f>+J351+K351</f>
        <v>0</v>
      </c>
      <c r="M351" s="161">
        <f>+(D351+E351)-L351+H351-I351</f>
        <v>19</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0</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+Noviembre!M358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+Noviembre!M365</f>
        <v>68</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+Noviembre!M366</f>
        <v>582</v>
      </c>
      <c r="E366" s="72"/>
      <c r="F366" s="35"/>
      <c r="G366" s="35"/>
      <c r="H366" s="14"/>
      <c r="I366" s="14"/>
      <c r="J366" s="74">
        <f t="shared" si="3"/>
        <v>0</v>
      </c>
      <c r="K366" s="36">
        <f t="shared" si="4"/>
        <v>0</v>
      </c>
      <c r="L366" s="77">
        <f t="shared" si="5"/>
        <v>0</v>
      </c>
      <c r="M366" s="37">
        <f t="shared" si="6"/>
        <v>582</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+Noviembre!M367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+Noviembre!M368</f>
        <v>70</v>
      </c>
      <c r="E368" s="72"/>
      <c r="F368" s="35"/>
      <c r="G368" s="35"/>
      <c r="H368" s="14"/>
      <c r="I368" s="14"/>
      <c r="J368" s="74">
        <f t="shared" si="3"/>
        <v>0</v>
      </c>
      <c r="K368" s="36">
        <f t="shared" si="4"/>
        <v>0</v>
      </c>
      <c r="L368" s="77">
        <f t="shared" si="5"/>
        <v>0</v>
      </c>
      <c r="M368" s="37">
        <f t="shared" si="6"/>
        <v>70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+Noviembre!M370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+Noviembre!M379</f>
        <v>36</v>
      </c>
      <c r="E379" s="72"/>
      <c r="F379" s="40"/>
      <c r="G379" s="40"/>
      <c r="H379" s="25"/>
      <c r="I379" s="25"/>
      <c r="J379" s="74">
        <f>SUM(F379,G379)</f>
        <v>0</v>
      </c>
      <c r="K379" s="36">
        <f>+AQ379</f>
        <v>0</v>
      </c>
      <c r="L379" s="77">
        <f>+J379+K379</f>
        <v>0</v>
      </c>
      <c r="M379" s="37">
        <f>+(D379+E379)-(L379)+H379-I379</f>
        <v>36</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R5:R9">
    <cfRule type="containsText" dxfId="124" priority="230" operator="containsText" text="ROJO">
      <formula>NOT(ISERROR(SEARCH("ROJO",R5)))</formula>
    </cfRule>
    <cfRule type="containsText" dxfId="123" priority="227" operator="containsText" text="VENCIDO">
      <formula>NOT(ISERROR(SEARCH("VENCIDO",R5)))</formula>
    </cfRule>
    <cfRule type="containsText" dxfId="122" priority="228" operator="containsText" text="VERDE">
      <formula>NOT(ISERROR(SEARCH("VERDE",R5)))</formula>
    </cfRule>
    <cfRule type="containsText" dxfId="121" priority="229" stopIfTrue="1" operator="containsText" text="AMARILLO">
      <formula>NOT(ISERROR(SEARCH("AMARILLO",R5)))</formula>
    </cfRule>
  </conditionalFormatting>
  <conditionalFormatting sqref="R11:R15">
    <cfRule type="containsText" dxfId="120" priority="224" operator="containsText" text="ROJO">
      <formula>NOT(ISERROR(SEARCH("ROJO",R11)))</formula>
    </cfRule>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onditionalFormatting>
  <conditionalFormatting sqref="R17:R21">
    <cfRule type="containsText" dxfId="116" priority="218" operator="containsText" text="VERDE">
      <formula>NOT(ISERROR(SEARCH("VERDE",R17)))</formula>
    </cfRule>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onditionalFormatting>
  <conditionalFormatting sqref="R23:R27">
    <cfRule type="containsText" dxfId="112" priority="211" operator="containsText" text="VENCIDO">
      <formula>NOT(ISERROR(SEARCH("VENCIDO",R23)))</formula>
    </cfRule>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2" operator="containsText" text="VERDE">
      <formula>NOT(ISERROR(SEARCH("VERDE",R23)))</formula>
    </cfRule>
  </conditionalFormatting>
  <conditionalFormatting sqref="R29:R33">
    <cfRule type="containsText" dxfId="108" priority="210" operator="containsText" text="ROJO">
      <formula>NOT(ISERROR(SEARCH("ROJO",R29)))</formula>
    </cfRule>
    <cfRule type="containsText" dxfId="107" priority="207" operator="containsText" text="VENCIDO">
      <formula>NOT(ISERROR(SEARCH("VENCIDO",R29)))</formula>
    </cfRule>
    <cfRule type="containsText" dxfId="106" priority="208" operator="containsText" text="VERDE">
      <formula>NOT(ISERROR(SEARCH("VERDE",R29)))</formula>
    </cfRule>
    <cfRule type="containsText" dxfId="105" priority="209" stopIfTrue="1" operator="containsText" text="AMARILLO">
      <formula>NOT(ISERROR(SEARCH("AMARILLO",R29)))</formula>
    </cfRule>
  </conditionalFormatting>
  <conditionalFormatting sqref="R35:R39">
    <cfRule type="containsText" dxfId="104" priority="204" operator="containsText" text="ROJO">
      <formula>NOT(ISERROR(SEARCH("ROJO",R35)))</formula>
    </cfRule>
    <cfRule type="containsText" dxfId="103" priority="201" operator="containsText" text="VENCIDO">
      <formula>NOT(ISERROR(SEARCH("VENCIDO",R35)))</formula>
    </cfRule>
    <cfRule type="containsText" dxfId="102" priority="202" operator="containsText" text="VERDE">
      <formula>NOT(ISERROR(SEARCH("VERDE",R35)))</formula>
    </cfRule>
    <cfRule type="containsText" dxfId="101" priority="203" stopIfTrue="1" operator="containsText" text="AMARILLO">
      <formula>NOT(ISERROR(SEARCH("AMARILLO",R35)))</formula>
    </cfRule>
  </conditionalFormatting>
  <conditionalFormatting sqref="R41:R45">
    <cfRule type="containsText" dxfId="100" priority="200" operator="containsText" text="ROJO">
      <formula>NOT(ISERROR(SEARCH("ROJO",R41)))</formula>
    </cfRule>
    <cfRule type="containsText" dxfId="99" priority="199" stopIfTrue="1" operator="containsText" text="AMARILLO">
      <formula>NOT(ISERROR(SEARCH("AMARILLO",R41)))</formula>
    </cfRule>
    <cfRule type="containsText" dxfId="98" priority="198" operator="containsText" text="VERDE">
      <formula>NOT(ISERROR(SEARCH("VERDE",R41)))</formula>
    </cfRule>
    <cfRule type="containsText" dxfId="9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 priority="195" operator="containsText" text="ROJO">
      <formula>NOT(ISERROR(SEARCH("ROJO",R47)))</formula>
    </cfRule>
    <cfRule type="containsText" dxfId="95" priority="194" stopIfTrue="1" operator="containsText" text="AMARILLO">
      <formula>NOT(ISERROR(SEARCH("AMARILLO",R47)))</formula>
    </cfRule>
    <cfRule type="containsText" dxfId="94" priority="193" operator="containsText" text="VERDE">
      <formula>NOT(ISERROR(SEARCH("VERDE",R47)))</formula>
    </cfRule>
    <cfRule type="containsText" dxfId="93" priority="192" operator="containsText" text="VENCIDO">
      <formula>NOT(ISERROR(SEARCH("VENCIDO",R47)))</formula>
    </cfRule>
  </conditionalFormatting>
  <conditionalFormatting sqref="R83:R87 R89:R93">
    <cfRule type="containsText" dxfId="92" priority="189" stopIfTrue="1" operator="containsText" text="AMARILLO">
      <formula>NOT(ISERROR(SEARCH("AMARILLO",R83)))</formula>
    </cfRule>
    <cfRule type="containsText" dxfId="91" priority="190" operator="containsText" text="ROJO">
      <formula>NOT(ISERROR(SEARCH("ROJO",R83)))</formula>
    </cfRule>
    <cfRule type="containsText" dxfId="90" priority="187" operator="containsText" text="VENCIDO">
      <formula>NOT(ISERROR(SEARCH("VENCIDO",R83)))</formula>
    </cfRule>
    <cfRule type="containsText" dxfId="89" priority="188" operator="containsText" text="VERDE">
      <formula>NOT(ISERROR(SEARCH("VERDE",R83)))</formula>
    </cfRule>
  </conditionalFormatting>
  <conditionalFormatting sqref="R101:R105">
    <cfRule type="containsText" dxfId="88" priority="184" stopIfTrue="1" operator="containsText" text="AMARILLO">
      <formula>NOT(ISERROR(SEARCH("AMARILLO",R101)))</formula>
    </cfRule>
    <cfRule type="containsText" dxfId="87" priority="185" operator="containsText" text="ROJO">
      <formula>NOT(ISERROR(SEARCH("ROJO",R101)))</formula>
    </cfRule>
    <cfRule type="containsText" dxfId="86" priority="182" operator="containsText" text="VENCIDO">
      <formula>NOT(ISERROR(SEARCH("VENCIDO",R101)))</formula>
    </cfRule>
    <cfRule type="containsText" dxfId="85" priority="183" operator="containsText" text="VERDE">
      <formula>NOT(ISERROR(SEARCH("VERDE",R101)))</formula>
    </cfRule>
  </conditionalFormatting>
  <conditionalFormatting sqref="R149:R153">
    <cfRule type="containsText" dxfId="84" priority="178" operator="containsText" text="VERDE">
      <formula>NOT(ISERROR(SEARCH("VERDE",R149)))</formula>
    </cfRule>
    <cfRule type="containsText" dxfId="83" priority="177" operator="containsText" text="VENCIDO">
      <formula>NOT(ISERROR(SEARCH("VENCIDO",R149)))</formula>
    </cfRule>
    <cfRule type="containsText" dxfId="82" priority="179" stopIfTrue="1" operator="containsText" text="AMARILLO">
      <formula>NOT(ISERROR(SEARCH("AMARILLO",R149)))</formula>
    </cfRule>
    <cfRule type="containsText" dxfId="81" priority="180" operator="containsText" text="ROJO">
      <formula>NOT(ISERROR(SEARCH("ROJO",R149)))</formula>
    </cfRule>
  </conditionalFormatting>
  <conditionalFormatting sqref="R155:R159">
    <cfRule type="containsText" dxfId="80" priority="176" operator="containsText" text="ROJO">
      <formula>NOT(ISERROR(SEARCH("ROJO",R155)))</formula>
    </cfRule>
    <cfRule type="containsText" dxfId="79" priority="174" operator="containsText" text="VERDE">
      <formula>NOT(ISERROR(SEARCH("VERDE",R155)))</formula>
    </cfRule>
    <cfRule type="containsText" dxfId="78" priority="175" stopIfTrue="1" operator="containsText" text="AMARILLO">
      <formula>NOT(ISERROR(SEARCH("AMARILLO",R155)))</formula>
    </cfRule>
    <cfRule type="containsText" dxfId="77" priority="173" operator="containsText" text="VENCIDO">
      <formula>NOT(ISERROR(SEARCH("VENCIDO",R155)))</formula>
    </cfRule>
  </conditionalFormatting>
  <conditionalFormatting sqref="R161:R165">
    <cfRule type="containsText" dxfId="76" priority="170" operator="containsText" text="VERDE">
      <formula>NOT(ISERROR(SEARCH("VERDE",R161)))</formula>
    </cfRule>
    <cfRule type="containsText" dxfId="75" priority="169" operator="containsText" text="VENCIDO">
      <formula>NOT(ISERROR(SEARCH("VENCIDO",R161)))</formula>
    </cfRule>
    <cfRule type="containsText" dxfId="74" priority="171" stopIfTrue="1" operator="containsText" text="AMARILLO">
      <formula>NOT(ISERROR(SEARCH("AMARILLO",R161)))</formula>
    </cfRule>
    <cfRule type="containsText" dxfId="73" priority="172" operator="containsText" text="ROJO">
      <formula>NOT(ISERROR(SEARCH("ROJO",R161)))</formula>
    </cfRule>
  </conditionalFormatting>
  <conditionalFormatting sqref="R167:R171">
    <cfRule type="containsText" dxfId="72" priority="164" operator="containsText" text="VENCIDO">
      <formula>NOT(ISERROR(SEARCH("VENCIDO",R167)))</formula>
    </cfRule>
    <cfRule type="containsText" dxfId="71" priority="166" stopIfTrue="1" operator="containsText" text="AMARILLO">
      <formula>NOT(ISERROR(SEARCH("AMARILLO",R167)))</formula>
    </cfRule>
    <cfRule type="containsText" dxfId="70" priority="167" operator="containsText" text="ROJO">
      <formula>NOT(ISERROR(SEARCH("ROJO",R167)))</formula>
    </cfRule>
    <cfRule type="containsText" dxfId="69" priority="165" operator="containsText" text="VERDE">
      <formula>NOT(ISERROR(SEARCH("VERDE",R167)))</formula>
    </cfRule>
  </conditionalFormatting>
  <conditionalFormatting sqref="R173:R177">
    <cfRule type="containsText" dxfId="68" priority="160" operator="containsText" text="VERDE">
      <formula>NOT(ISERROR(SEARCH("VERDE",R173)))</formula>
    </cfRule>
    <cfRule type="containsText" dxfId="67" priority="161" stopIfTrue="1" operator="containsText" text="AMARILLO">
      <formula>NOT(ISERROR(SEARCH("AMARILLO",R173)))</formula>
    </cfRule>
    <cfRule type="containsText" dxfId="66" priority="162" operator="containsText" text="ROJO">
      <formula>NOT(ISERROR(SEARCH("ROJO",R173)))</formula>
    </cfRule>
    <cfRule type="containsText" dxfId="65" priority="159" operator="containsText" text="VENCIDO">
      <formula>NOT(ISERROR(SEARCH("VENCIDO",R173)))</formula>
    </cfRule>
  </conditionalFormatting>
  <conditionalFormatting sqref="R179:R183">
    <cfRule type="containsText" dxfId="64" priority="157" operator="containsText" text="ROJO">
      <formula>NOT(ISERROR(SEARCH("ROJO",R179)))</formula>
    </cfRule>
    <cfRule type="containsText" dxfId="63" priority="156" stopIfTrue="1" operator="containsText" text="AMARILLO">
      <formula>NOT(ISERROR(SEARCH("AMARILLO",R179)))</formula>
    </cfRule>
    <cfRule type="containsText" dxfId="62" priority="154" operator="containsText" text="VENCIDO">
      <formula>NOT(ISERROR(SEARCH("VENCIDO",R179)))</formula>
    </cfRule>
    <cfRule type="containsText" dxfId="61" priority="155" operator="containsText" text="VERDE">
      <formula>NOT(ISERROR(SEARCH("VERDE",R179)))</formula>
    </cfRule>
  </conditionalFormatting>
  <conditionalFormatting sqref="R185:R189 R191:R195">
    <cfRule type="containsText" dxfId="60" priority="151" stopIfTrue="1" operator="containsText" text="AMARILLO">
      <formula>NOT(ISERROR(SEARCH("AMARILLO",R185)))</formula>
    </cfRule>
    <cfRule type="containsText" dxfId="59" priority="150" operator="containsText" text="VERDE">
      <formula>NOT(ISERROR(SEARCH("VERDE",R185)))</formula>
    </cfRule>
    <cfRule type="containsText" dxfId="58" priority="149" operator="containsText" text="VENCIDO">
      <formula>NOT(ISERROR(SEARCH("VENCIDO",R185)))</formula>
    </cfRule>
    <cfRule type="containsText" dxfId="57" priority="152" operator="containsText" text="ROJO">
      <formula>NOT(ISERROR(SEARCH("ROJO",R185)))</formula>
    </cfRule>
  </conditionalFormatting>
  <conditionalFormatting sqref="R197:R201 R203:R207 R209:R213 R215:R219">
    <cfRule type="containsText" dxfId="56" priority="146" stopIfTrue="1" operator="containsText" text="AMARILLO">
      <formula>NOT(ISERROR(SEARCH("AMARILLO",R197)))</formula>
    </cfRule>
    <cfRule type="containsText" dxfId="55" priority="147" operator="containsText" text="ROJO">
      <formula>NOT(ISERROR(SEARCH("ROJO",R197)))</formula>
    </cfRule>
    <cfRule type="containsText" dxfId="54" priority="144" operator="containsText" text="VENCIDO">
      <formula>NOT(ISERROR(SEARCH("VENCIDO",R197)))</formula>
    </cfRule>
    <cfRule type="containsText" dxfId="53" priority="145" operator="containsText" text="VERDE">
      <formula>NOT(ISERROR(SEARCH("VERDE",R197)))</formula>
    </cfRule>
  </conditionalFormatting>
  <conditionalFormatting sqref="R222:R226">
    <cfRule type="containsText" dxfId="52" priority="141" operator="containsText" text="ROJO">
      <formula>NOT(ISERROR(SEARCH("ROJO",R222)))</formula>
    </cfRule>
    <cfRule type="containsText" dxfId="51" priority="140" stopIfTrue="1" operator="containsText" text="AMARILLO">
      <formula>NOT(ISERROR(SEARCH("AMARILLO",R222)))</formula>
    </cfRule>
    <cfRule type="containsText" dxfId="50" priority="139" operator="containsText" text="VERDE">
      <formula>NOT(ISERROR(SEARCH("VERDE",R222)))</formula>
    </cfRule>
    <cfRule type="containsText" dxfId="49" priority="138" operator="containsText" text="VENCIDO">
      <formula>NOT(ISERROR(SEARCH("VENCIDO",R222)))</formula>
    </cfRule>
  </conditionalFormatting>
  <conditionalFormatting sqref="R228:R232 R234:R238 R240:R244">
    <cfRule type="containsText" dxfId="48" priority="133" operator="containsText" text="VENCIDO">
      <formula>NOT(ISERROR(SEARCH("VENCIDO",R228)))</formula>
    </cfRule>
    <cfRule type="containsText" dxfId="47" priority="134" operator="containsText" text="VERDE">
      <formula>NOT(ISERROR(SEARCH("VERDE",R228)))</formula>
    </cfRule>
    <cfRule type="containsText" dxfId="46" priority="135" stopIfTrue="1" operator="containsText" text="AMARILLO">
      <formula>NOT(ISERROR(SEARCH("AMARILLO",R228)))</formula>
    </cfRule>
    <cfRule type="containsText" dxfId="45" priority="136" operator="containsText" text="ROJO">
      <formula>NOT(ISERROR(SEARCH("ROJO",R228)))</formula>
    </cfRule>
  </conditionalFormatting>
  <conditionalFormatting sqref="R246:R250">
    <cfRule type="containsText" dxfId="44" priority="128" operator="containsText" text="VENCIDO">
      <formula>NOT(ISERROR(SEARCH("VENCIDO",R246)))</formula>
    </cfRule>
    <cfRule type="containsText" dxfId="43" priority="129" operator="containsText" text="VERDE">
      <formula>NOT(ISERROR(SEARCH("VERDE",R246)))</formula>
    </cfRule>
    <cfRule type="containsText" dxfId="42" priority="130" stopIfTrue="1" operator="containsText" text="AMARILLO">
      <formula>NOT(ISERROR(SEARCH("AMARILLO",R246)))</formula>
    </cfRule>
    <cfRule type="containsText" dxfId="41" priority="131" operator="containsText" text="ROJO">
      <formula>NOT(ISERROR(SEARCH("ROJO",R246)))</formula>
    </cfRule>
  </conditionalFormatting>
  <conditionalFormatting sqref="R252:R256">
    <cfRule type="containsText" dxfId="40" priority="123" operator="containsText" text="VENCIDO">
      <formula>NOT(ISERROR(SEARCH("VENCIDO",R252)))</formula>
    </cfRule>
    <cfRule type="containsText" dxfId="39" priority="124" operator="containsText" text="VERDE">
      <formula>NOT(ISERROR(SEARCH("VERDE",R252)))</formula>
    </cfRule>
    <cfRule type="containsText" dxfId="38" priority="125" stopIfTrue="1" operator="containsText" text="AMARILLO">
      <formula>NOT(ISERROR(SEARCH("AMARILLO",R252)))</formula>
    </cfRule>
    <cfRule type="containsText" dxfId="37" priority="126" operator="containsText" text="ROJO">
      <formula>NOT(ISERROR(SEARCH("ROJO",R252)))</formula>
    </cfRule>
  </conditionalFormatting>
  <conditionalFormatting sqref="R258:R262 R264:R268">
    <cfRule type="containsText" dxfId="36" priority="121" operator="containsText" text="ROJO">
      <formula>NOT(ISERROR(SEARCH("ROJO",R258)))</formula>
    </cfRule>
    <cfRule type="containsText" dxfId="35" priority="120" stopIfTrue="1" operator="containsText" text="AMARILLO">
      <formula>NOT(ISERROR(SEARCH("AMARILLO",R258)))</formula>
    </cfRule>
    <cfRule type="containsText" dxfId="34" priority="118" operator="containsText" text="VENCIDO">
      <formula>NOT(ISERROR(SEARCH("VENCIDO",R258)))</formula>
    </cfRule>
    <cfRule type="containsText" dxfId="33" priority="119" operator="containsText" text="VERDE">
      <formula>NOT(ISERROR(SEARCH("VERDE",R258)))</formula>
    </cfRule>
  </conditionalFormatting>
  <conditionalFormatting sqref="R270:R274 R276:R280 R282:R286 R288:R292">
    <cfRule type="containsText" dxfId="32" priority="113" operator="containsText" text="VENCIDO">
      <formula>NOT(ISERROR(SEARCH("VENCIDO",R270)))</formula>
    </cfRule>
    <cfRule type="containsText" dxfId="31" priority="114" operator="containsText" text="VERDE">
      <formula>NOT(ISERROR(SEARCH("VERDE",R270)))</formula>
    </cfRule>
    <cfRule type="containsText" dxfId="30" priority="115" stopIfTrue="1" operator="containsText" text="AMARILLO">
      <formula>NOT(ISERROR(SEARCH("AMARILLO",R270)))</formula>
    </cfRule>
    <cfRule type="containsText" dxfId="29" priority="116" operator="containsText" text="ROJO">
      <formula>NOT(ISERROR(SEARCH("ROJO",R270)))</formula>
    </cfRule>
  </conditionalFormatting>
  <conditionalFormatting sqref="R295:R300">
    <cfRule type="containsText" dxfId="28" priority="108" operator="containsText" text="VERDE">
      <formula>NOT(ISERROR(SEARCH("VERDE",R295)))</formula>
    </cfRule>
    <cfRule type="containsText" dxfId="27" priority="109" stopIfTrue="1" operator="containsText" text="AMARILLO">
      <formula>NOT(ISERROR(SEARCH("AMARILLO",R295)))</formula>
    </cfRule>
    <cfRule type="containsText" dxfId="26" priority="110" operator="containsText" text="ROJO">
      <formula>NOT(ISERROR(SEARCH("ROJO",R295)))</formula>
    </cfRule>
    <cfRule type="containsText" dxfId="25" priority="107" operator="containsText" text="VENCIDO">
      <formula>NOT(ISERROR(SEARCH("VENCIDO",R295)))</formula>
    </cfRule>
  </conditionalFormatting>
  <conditionalFormatting sqref="R302:R307 R309:R314">
    <cfRule type="containsText" dxfId="24" priority="103" stopIfTrue="1" operator="containsText" text="AMARILLO">
      <formula>NOT(ISERROR(SEARCH("AMARILLO",R302)))</formula>
    </cfRule>
    <cfRule type="containsText" dxfId="23" priority="102" operator="containsText" text="VERDE">
      <formula>NOT(ISERROR(SEARCH("VERDE",R302)))</formula>
    </cfRule>
    <cfRule type="containsText" dxfId="22" priority="101" operator="containsText" text="VENCIDO">
      <formula>NOT(ISERROR(SEARCH("VENCIDO",R302)))</formula>
    </cfRule>
    <cfRule type="containsText" dxfId="21" priority="104" operator="containsText" text="ROJO">
      <formula>NOT(ISERROR(SEARCH("ROJO",R302)))</formula>
    </cfRule>
  </conditionalFormatting>
  <conditionalFormatting sqref="R316:R321 R323:R328 R330:R335">
    <cfRule type="containsText" dxfId="20" priority="98" operator="containsText" text="ROJO">
      <formula>NOT(ISERROR(SEARCH("ROJO",R316)))</formula>
    </cfRule>
    <cfRule type="containsText" dxfId="19" priority="97" stopIfTrue="1" operator="containsText" text="AMARILLO">
      <formula>NOT(ISERROR(SEARCH("AMARILLO",R316)))</formula>
    </cfRule>
    <cfRule type="containsText" dxfId="18" priority="96" operator="containsText" text="VERDE">
      <formula>NOT(ISERROR(SEARCH("VERDE",R316)))</formula>
    </cfRule>
    <cfRule type="containsText" dxfId="17" priority="95" operator="containsText" text="VENCIDO">
      <formula>NOT(ISERROR(SEARCH("VENCIDO",R316)))</formula>
    </cfRule>
  </conditionalFormatting>
  <conditionalFormatting sqref="R337:R342 R344:R349">
    <cfRule type="containsText" dxfId="16" priority="91" stopIfTrue="1" operator="containsText" text="AMARILLO">
      <formula>NOT(ISERROR(SEARCH("AMARILLO",R337)))</formula>
    </cfRule>
    <cfRule type="containsText" dxfId="15" priority="90" operator="containsText" text="VERDE">
      <formula>NOT(ISERROR(SEARCH("VERDE",R337)))</formula>
    </cfRule>
    <cfRule type="containsText" dxfId="14" priority="89" operator="containsText" text="VENCIDO">
      <formula>NOT(ISERROR(SEARCH("VENCIDO",R337)))</formula>
    </cfRule>
    <cfRule type="containsText" dxfId="13" priority="92" operator="containsText" text="ROJO">
      <formula>NOT(ISERROR(SEARCH("ROJO",R337)))</formula>
    </cfRule>
  </conditionalFormatting>
  <conditionalFormatting sqref="R351:R356">
    <cfRule type="containsText" dxfId="12" priority="86" operator="containsText" text="ROJO">
      <formula>NOT(ISERROR(SEARCH("ROJO",R351)))</formula>
    </cfRule>
    <cfRule type="containsText" dxfId="11" priority="85" stopIfTrue="1" operator="containsText" text="AMARILLO">
      <formula>NOT(ISERROR(SEARCH("AMARILLO",R351)))</formula>
    </cfRule>
    <cfRule type="containsText" dxfId="10" priority="84" operator="containsText" text="VERDE">
      <formula>NOT(ISERROR(SEARCH("VERDE",R351)))</formula>
    </cfRule>
    <cfRule type="containsText" dxfId="9" priority="83" operator="containsText" text="VENCIDO">
      <formula>NOT(ISERROR(SEARCH("VENCIDO",R351)))</formula>
    </cfRule>
  </conditionalFormatting>
  <conditionalFormatting sqref="R358:R363">
    <cfRule type="containsText" dxfId="8" priority="79" stopIfTrue="1" operator="containsText" text="AMARILLO">
      <formula>NOT(ISERROR(SEARCH("AMARILLO",R358)))</formula>
    </cfRule>
    <cfRule type="containsText" dxfId="7" priority="78" operator="containsText" text="VERDE">
      <formula>NOT(ISERROR(SEARCH("VERDE",R358)))</formula>
    </cfRule>
    <cfRule type="containsText" dxfId="6" priority="77" operator="containsText" text="VENCIDO">
      <formula>NOT(ISERROR(SEARCH("VENCIDO",R358)))</formula>
    </cfRule>
    <cfRule type="containsText" dxfId="5" priority="80" operator="containsText" text="ROJO">
      <formula>NOT(ISERROR(SEARCH("ROJO",R358)))</formula>
    </cfRule>
  </conditionalFormatting>
  <conditionalFormatting sqref="R365:R371">
    <cfRule type="containsText" dxfId="4" priority="76" operator="containsText" text="ROJO">
      <formula>NOT(ISERROR(SEARCH("ROJO",R365)))</formula>
    </cfRule>
    <cfRule type="containsText" dxfId="3" priority="75" stopIfTrue="1" operator="containsText" text="AMARILLO">
      <formula>NOT(ISERROR(SEARCH("AMARILLO",R365)))</formula>
    </cfRule>
    <cfRule type="containsText" dxfId="2" priority="73" operator="containsText" text="VENCIDO">
      <formula>NOT(ISERROR(SEARCH("VENCIDO",R365)))</formula>
    </cfRule>
    <cfRule type="containsText" dxfId="1" priority="74" operator="containsText" text="VERDE">
      <formula>NOT(ISERROR(SEARCH("VERDE",R365)))</formula>
    </cfRule>
  </conditionalFormatting>
  <conditionalFormatting sqref="M377:M381">
    <cfRule type="cellIs" dxfId="0" priority="1" stopIfTrue="1" operator="lessThan">
      <formula>0</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PAI</cp:lastModifiedBy>
  <dcterms:created xsi:type="dcterms:W3CDTF">2026-01-30T17:19:17Z</dcterms:created>
  <dcterms:modified xsi:type="dcterms:W3CDTF">2026-10-03T13:30:55Z</dcterms:modified>
</cp:coreProperties>
</file>