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dat\Desktop\M Projects\Project 2\"/>
    </mc:Choice>
  </mc:AlternateContent>
  <xr:revisionPtr revIDLastSave="0" documentId="13_ncr:1_{740F4D64-9A93-43DC-990F-A639543B3AFB}" xr6:coauthVersionLast="46" xr6:coauthVersionMax="46" xr10:uidLastSave="{00000000-0000-0000-0000-000000000000}"/>
  <bookViews>
    <workbookView xWindow="-110" yWindow="-110" windowWidth="19420" windowHeight="10420" xr2:uid="{86BE43AF-F97D-448D-AE00-517BDC686449}"/>
  </bookViews>
  <sheets>
    <sheet name="data" sheetId="1" r:id="rId1"/>
    <sheet name="ورقة4" sheetId="4" r:id="rId2"/>
    <sheet name="Task 1" sheetId="8" r:id="rId3"/>
    <sheet name="Task 2" sheetId="3" r:id="rId4"/>
    <sheet name="Task 3" sheetId="10" r:id="rId5"/>
  </sheets>
  <definedNames>
    <definedName name="_">data!$H$2:$H$1711</definedName>
    <definedName name="_xlchart.v1.0" hidden="1">'Task 1'!$F$33:$F$63</definedName>
    <definedName name="_xlchart.v1.1" hidden="1">'Task 1'!$F$2:$F$32</definedName>
    <definedName name="Cost_of_Goods_Sold">data!$F$2:$F$1711</definedName>
    <definedName name="Gross_Margin">data!$L$2:$L$1711</definedName>
    <definedName name="OperatingMargin">data!$M$2:$M$1711</definedName>
    <definedName name="Other_Operating_Items">data!$I$2:$I$1711</definedName>
    <definedName name="R_and_D">data!$H$2:$H$1711</definedName>
    <definedName name="Sales__General_and_Admin.">data!$G$2:$G$1711</definedName>
    <definedName name="TickerSymbol">data!$B$2:$B$1711</definedName>
    <definedName name="Total_Revenue">data!$E$2:$E$1711</definedName>
    <definedName name="Years">data!$C$2:$C$1711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0" l="1" a="1"/>
  <c r="F22" i="10" s="1"/>
  <c r="G22" i="10" a="1"/>
  <c r="G22" i="10" s="1"/>
  <c r="H22" i="10" a="1"/>
  <c r="H22" i="10" s="1"/>
  <c r="E22" i="10" a="1"/>
  <c r="E22" i="10" s="1"/>
  <c r="F21" i="10" a="1"/>
  <c r="F21" i="10" s="1"/>
  <c r="G21" i="10" a="1"/>
  <c r="G21" i="10" s="1"/>
  <c r="H21" i="10" a="1"/>
  <c r="H21" i="10" s="1"/>
  <c r="E21" i="10" a="1"/>
  <c r="E21" i="10" s="1"/>
  <c r="H13" i="10" a="1"/>
  <c r="H13" i="10" s="1"/>
  <c r="G13" i="10" a="1"/>
  <c r="G13" i="10" s="1"/>
  <c r="F13" i="10" a="1"/>
  <c r="F13" i="10" s="1"/>
  <c r="E13" i="10" a="1"/>
  <c r="E13" i="10" s="1"/>
  <c r="H12" i="10" a="1"/>
  <c r="H12" i="10" s="1"/>
  <c r="G12" i="10" a="1"/>
  <c r="G12" i="10" s="1"/>
  <c r="F12" i="10" a="1"/>
  <c r="F12" i="10" s="1"/>
  <c r="E12" i="10" a="1"/>
  <c r="E12" i="10" s="1"/>
  <c r="H11" i="10" a="1"/>
  <c r="H11" i="10" s="1"/>
  <c r="H14" i="10" s="1"/>
  <c r="G11" i="10" a="1"/>
  <c r="G11" i="10" s="1"/>
  <c r="F11" i="10" a="1"/>
  <c r="F11" i="10" s="1"/>
  <c r="F14" i="10" s="1"/>
  <c r="E11" i="10" a="1"/>
  <c r="E11" i="10" s="1"/>
  <c r="H9" i="10" a="1"/>
  <c r="H9" i="10" s="1"/>
  <c r="G9" i="10" a="1"/>
  <c r="G9" i="10" s="1"/>
  <c r="F9" i="10" a="1"/>
  <c r="F9" i="10" s="1"/>
  <c r="E9" i="10" a="1"/>
  <c r="E9" i="10" s="1"/>
  <c r="H8" i="10" a="1"/>
  <c r="H8" i="10" s="1"/>
  <c r="H10" i="10" s="1"/>
  <c r="H15" i="10" s="1"/>
  <c r="G8" i="10" a="1"/>
  <c r="G8" i="10" s="1"/>
  <c r="F8" i="10" a="1"/>
  <c r="F8" i="10" s="1"/>
  <c r="F10" i="10" s="1"/>
  <c r="F15" i="10" s="1"/>
  <c r="E8" i="10" a="1"/>
  <c r="E8" i="10" s="1"/>
  <c r="N3" i="1"/>
  <c r="N4" i="1"/>
  <c r="N5" i="1"/>
  <c r="N6" i="1"/>
  <c r="N7" i="1"/>
  <c r="N8" i="1"/>
  <c r="N9" i="1"/>
  <c r="N10" i="1"/>
  <c r="M10" i="1" s="1"/>
  <c r="N11" i="1"/>
  <c r="N12" i="1"/>
  <c r="N13" i="1"/>
  <c r="N14" i="1"/>
  <c r="N15" i="1"/>
  <c r="N16" i="1"/>
  <c r="N17" i="1"/>
  <c r="N18" i="1"/>
  <c r="M18" i="1" s="1"/>
  <c r="N19" i="1"/>
  <c r="N20" i="1"/>
  <c r="N21" i="1"/>
  <c r="N22" i="1"/>
  <c r="N23" i="1"/>
  <c r="N24" i="1"/>
  <c r="N25" i="1"/>
  <c r="N26" i="1"/>
  <c r="M26" i="1" s="1"/>
  <c r="N27" i="1"/>
  <c r="N28" i="1"/>
  <c r="N29" i="1"/>
  <c r="N30" i="1"/>
  <c r="N31" i="1"/>
  <c r="N32" i="1"/>
  <c r="N33" i="1"/>
  <c r="N34" i="1"/>
  <c r="M34" i="1" s="1"/>
  <c r="N35" i="1"/>
  <c r="N36" i="1"/>
  <c r="N37" i="1"/>
  <c r="N38" i="1"/>
  <c r="N39" i="1"/>
  <c r="N40" i="1"/>
  <c r="N41" i="1"/>
  <c r="N42" i="1"/>
  <c r="M42" i="1" s="1"/>
  <c r="N43" i="1"/>
  <c r="N44" i="1"/>
  <c r="N45" i="1"/>
  <c r="N46" i="1"/>
  <c r="N47" i="1"/>
  <c r="N48" i="1"/>
  <c r="N49" i="1"/>
  <c r="N50" i="1"/>
  <c r="M50" i="1" s="1"/>
  <c r="N51" i="1"/>
  <c r="N52" i="1"/>
  <c r="N53" i="1"/>
  <c r="N54" i="1"/>
  <c r="N55" i="1"/>
  <c r="N56" i="1"/>
  <c r="N57" i="1"/>
  <c r="N58" i="1"/>
  <c r="M58" i="1" s="1"/>
  <c r="N59" i="1"/>
  <c r="N60" i="1"/>
  <c r="N61" i="1"/>
  <c r="N62" i="1"/>
  <c r="N63" i="1"/>
  <c r="N64" i="1"/>
  <c r="N65" i="1"/>
  <c r="N66" i="1"/>
  <c r="M66" i="1" s="1"/>
  <c r="N67" i="1"/>
  <c r="N68" i="1"/>
  <c r="N69" i="1"/>
  <c r="N70" i="1"/>
  <c r="N71" i="1"/>
  <c r="N72" i="1"/>
  <c r="N73" i="1"/>
  <c r="N74" i="1"/>
  <c r="M74" i="1" s="1"/>
  <c r="N75" i="1"/>
  <c r="N76" i="1"/>
  <c r="N77" i="1"/>
  <c r="N78" i="1"/>
  <c r="N79" i="1"/>
  <c r="N80" i="1"/>
  <c r="N81" i="1"/>
  <c r="N82" i="1"/>
  <c r="M82" i="1" s="1"/>
  <c r="N83" i="1"/>
  <c r="N84" i="1"/>
  <c r="N85" i="1"/>
  <c r="N86" i="1"/>
  <c r="N87" i="1"/>
  <c r="N88" i="1"/>
  <c r="N89" i="1"/>
  <c r="N90" i="1"/>
  <c r="M90" i="1" s="1"/>
  <c r="N91" i="1"/>
  <c r="N92" i="1"/>
  <c r="N93" i="1"/>
  <c r="N94" i="1"/>
  <c r="N95" i="1"/>
  <c r="N96" i="1"/>
  <c r="N97" i="1"/>
  <c r="N98" i="1"/>
  <c r="M98" i="1" s="1"/>
  <c r="N99" i="1"/>
  <c r="N100" i="1"/>
  <c r="N101" i="1"/>
  <c r="N102" i="1"/>
  <c r="N103" i="1"/>
  <c r="N104" i="1"/>
  <c r="N105" i="1"/>
  <c r="N106" i="1"/>
  <c r="M106" i="1" s="1"/>
  <c r="N107" i="1"/>
  <c r="N108" i="1"/>
  <c r="N109" i="1"/>
  <c r="N110" i="1"/>
  <c r="N111" i="1"/>
  <c r="N112" i="1"/>
  <c r="N113" i="1"/>
  <c r="N114" i="1"/>
  <c r="M114" i="1" s="1"/>
  <c r="N115" i="1"/>
  <c r="N116" i="1"/>
  <c r="N117" i="1"/>
  <c r="N118" i="1"/>
  <c r="N119" i="1"/>
  <c r="N120" i="1"/>
  <c r="N121" i="1"/>
  <c r="N122" i="1"/>
  <c r="M122" i="1" s="1"/>
  <c r="N123" i="1"/>
  <c r="N124" i="1"/>
  <c r="N125" i="1"/>
  <c r="N126" i="1"/>
  <c r="N127" i="1"/>
  <c r="N128" i="1"/>
  <c r="N129" i="1"/>
  <c r="N130" i="1"/>
  <c r="M130" i="1" s="1"/>
  <c r="N131" i="1"/>
  <c r="N132" i="1"/>
  <c r="N133" i="1"/>
  <c r="N134" i="1"/>
  <c r="N135" i="1"/>
  <c r="N136" i="1"/>
  <c r="N137" i="1"/>
  <c r="N138" i="1"/>
  <c r="M138" i="1" s="1"/>
  <c r="N139" i="1"/>
  <c r="N140" i="1"/>
  <c r="N141" i="1"/>
  <c r="N142" i="1"/>
  <c r="N143" i="1"/>
  <c r="N144" i="1"/>
  <c r="N145" i="1"/>
  <c r="N146" i="1"/>
  <c r="M146" i="1" s="1"/>
  <c r="N147" i="1"/>
  <c r="N148" i="1"/>
  <c r="N149" i="1"/>
  <c r="N150" i="1"/>
  <c r="N151" i="1"/>
  <c r="N152" i="1"/>
  <c r="N153" i="1"/>
  <c r="N154" i="1"/>
  <c r="M154" i="1" s="1"/>
  <c r="N155" i="1"/>
  <c r="N156" i="1"/>
  <c r="N157" i="1"/>
  <c r="N158" i="1"/>
  <c r="N159" i="1"/>
  <c r="N160" i="1"/>
  <c r="N161" i="1"/>
  <c r="N162" i="1"/>
  <c r="M162" i="1" s="1"/>
  <c r="N163" i="1"/>
  <c r="N164" i="1"/>
  <c r="N165" i="1"/>
  <c r="N166" i="1"/>
  <c r="N167" i="1"/>
  <c r="N168" i="1"/>
  <c r="N169" i="1"/>
  <c r="N170" i="1"/>
  <c r="M170" i="1" s="1"/>
  <c r="N171" i="1"/>
  <c r="N172" i="1"/>
  <c r="N173" i="1"/>
  <c r="N174" i="1"/>
  <c r="N175" i="1"/>
  <c r="N176" i="1"/>
  <c r="N177" i="1"/>
  <c r="N178" i="1"/>
  <c r="M178" i="1" s="1"/>
  <c r="N179" i="1"/>
  <c r="N180" i="1"/>
  <c r="N181" i="1"/>
  <c r="N182" i="1"/>
  <c r="N183" i="1"/>
  <c r="N184" i="1"/>
  <c r="N185" i="1"/>
  <c r="N186" i="1"/>
  <c r="M186" i="1" s="1"/>
  <c r="N187" i="1"/>
  <c r="N188" i="1"/>
  <c r="N189" i="1"/>
  <c r="N190" i="1"/>
  <c r="N191" i="1"/>
  <c r="N192" i="1"/>
  <c r="N193" i="1"/>
  <c r="N194" i="1"/>
  <c r="M194" i="1" s="1"/>
  <c r="N195" i="1"/>
  <c r="N196" i="1"/>
  <c r="N197" i="1"/>
  <c r="N198" i="1"/>
  <c r="N199" i="1"/>
  <c r="N200" i="1"/>
  <c r="N201" i="1"/>
  <c r="N202" i="1"/>
  <c r="M202" i="1" s="1"/>
  <c r="N203" i="1"/>
  <c r="N204" i="1"/>
  <c r="N205" i="1"/>
  <c r="N206" i="1"/>
  <c r="N207" i="1"/>
  <c r="N208" i="1"/>
  <c r="N209" i="1"/>
  <c r="N210" i="1"/>
  <c r="M210" i="1" s="1"/>
  <c r="N211" i="1"/>
  <c r="N212" i="1"/>
  <c r="N213" i="1"/>
  <c r="N214" i="1"/>
  <c r="N215" i="1"/>
  <c r="N216" i="1"/>
  <c r="N217" i="1"/>
  <c r="N218" i="1"/>
  <c r="M218" i="1" s="1"/>
  <c r="N219" i="1"/>
  <c r="N220" i="1"/>
  <c r="N221" i="1"/>
  <c r="N222" i="1"/>
  <c r="N223" i="1"/>
  <c r="N224" i="1"/>
  <c r="N225" i="1"/>
  <c r="N226" i="1"/>
  <c r="M226" i="1" s="1"/>
  <c r="N227" i="1"/>
  <c r="N228" i="1"/>
  <c r="N229" i="1"/>
  <c r="N230" i="1"/>
  <c r="N231" i="1"/>
  <c r="N232" i="1"/>
  <c r="N233" i="1"/>
  <c r="N234" i="1"/>
  <c r="M234" i="1" s="1"/>
  <c r="N235" i="1"/>
  <c r="N236" i="1"/>
  <c r="N237" i="1"/>
  <c r="N238" i="1"/>
  <c r="N239" i="1"/>
  <c r="N240" i="1"/>
  <c r="N241" i="1"/>
  <c r="N242" i="1"/>
  <c r="M242" i="1" s="1"/>
  <c r="N243" i="1"/>
  <c r="N244" i="1"/>
  <c r="N245" i="1"/>
  <c r="N246" i="1"/>
  <c r="N247" i="1"/>
  <c r="N248" i="1"/>
  <c r="N249" i="1"/>
  <c r="N250" i="1"/>
  <c r="M250" i="1" s="1"/>
  <c r="N251" i="1"/>
  <c r="N252" i="1"/>
  <c r="N253" i="1"/>
  <c r="N254" i="1"/>
  <c r="N255" i="1"/>
  <c r="N256" i="1"/>
  <c r="N257" i="1"/>
  <c r="N258" i="1"/>
  <c r="M258" i="1" s="1"/>
  <c r="N259" i="1"/>
  <c r="N260" i="1"/>
  <c r="N261" i="1"/>
  <c r="N262" i="1"/>
  <c r="N263" i="1"/>
  <c r="N264" i="1"/>
  <c r="N265" i="1"/>
  <c r="N266" i="1"/>
  <c r="M266" i="1" s="1"/>
  <c r="N267" i="1"/>
  <c r="N268" i="1"/>
  <c r="N269" i="1"/>
  <c r="N270" i="1"/>
  <c r="N271" i="1"/>
  <c r="N272" i="1"/>
  <c r="N273" i="1"/>
  <c r="N274" i="1"/>
  <c r="M274" i="1" s="1"/>
  <c r="N275" i="1"/>
  <c r="N276" i="1"/>
  <c r="N277" i="1"/>
  <c r="N278" i="1"/>
  <c r="N279" i="1"/>
  <c r="N280" i="1"/>
  <c r="N281" i="1"/>
  <c r="N282" i="1"/>
  <c r="M282" i="1" s="1"/>
  <c r="N283" i="1"/>
  <c r="N284" i="1"/>
  <c r="N285" i="1"/>
  <c r="N286" i="1"/>
  <c r="N287" i="1"/>
  <c r="N288" i="1"/>
  <c r="N289" i="1"/>
  <c r="N290" i="1"/>
  <c r="M290" i="1" s="1"/>
  <c r="N291" i="1"/>
  <c r="N292" i="1"/>
  <c r="N293" i="1"/>
  <c r="N294" i="1"/>
  <c r="N295" i="1"/>
  <c r="N296" i="1"/>
  <c r="N297" i="1"/>
  <c r="N298" i="1"/>
  <c r="M298" i="1" s="1"/>
  <c r="N299" i="1"/>
  <c r="N300" i="1"/>
  <c r="N301" i="1"/>
  <c r="N302" i="1"/>
  <c r="N303" i="1"/>
  <c r="N304" i="1"/>
  <c r="N305" i="1"/>
  <c r="N306" i="1"/>
  <c r="M306" i="1" s="1"/>
  <c r="N307" i="1"/>
  <c r="N308" i="1"/>
  <c r="N309" i="1"/>
  <c r="N310" i="1"/>
  <c r="N311" i="1"/>
  <c r="N312" i="1"/>
  <c r="N313" i="1"/>
  <c r="N314" i="1"/>
  <c r="M314" i="1" s="1"/>
  <c r="N315" i="1"/>
  <c r="N316" i="1"/>
  <c r="N317" i="1"/>
  <c r="N318" i="1"/>
  <c r="N319" i="1"/>
  <c r="N320" i="1"/>
  <c r="N321" i="1"/>
  <c r="N322" i="1"/>
  <c r="M322" i="1" s="1"/>
  <c r="N323" i="1"/>
  <c r="N324" i="1"/>
  <c r="N325" i="1"/>
  <c r="N326" i="1"/>
  <c r="N327" i="1"/>
  <c r="N328" i="1"/>
  <c r="N329" i="1"/>
  <c r="N330" i="1"/>
  <c r="M330" i="1" s="1"/>
  <c r="N331" i="1"/>
  <c r="N332" i="1"/>
  <c r="N333" i="1"/>
  <c r="N334" i="1"/>
  <c r="N335" i="1"/>
  <c r="N336" i="1"/>
  <c r="N337" i="1"/>
  <c r="N338" i="1"/>
  <c r="M338" i="1" s="1"/>
  <c r="N339" i="1"/>
  <c r="N340" i="1"/>
  <c r="N341" i="1"/>
  <c r="N342" i="1"/>
  <c r="N343" i="1"/>
  <c r="N344" i="1"/>
  <c r="N345" i="1"/>
  <c r="N346" i="1"/>
  <c r="M346" i="1" s="1"/>
  <c r="N347" i="1"/>
  <c r="N348" i="1"/>
  <c r="N349" i="1"/>
  <c r="N350" i="1"/>
  <c r="N351" i="1"/>
  <c r="N352" i="1"/>
  <c r="N353" i="1"/>
  <c r="N354" i="1"/>
  <c r="M354" i="1" s="1"/>
  <c r="N355" i="1"/>
  <c r="N356" i="1"/>
  <c r="N357" i="1"/>
  <c r="N358" i="1"/>
  <c r="N359" i="1"/>
  <c r="N360" i="1"/>
  <c r="N361" i="1"/>
  <c r="N362" i="1"/>
  <c r="M362" i="1" s="1"/>
  <c r="N363" i="1"/>
  <c r="N364" i="1"/>
  <c r="N365" i="1"/>
  <c r="N366" i="1"/>
  <c r="N367" i="1"/>
  <c r="N368" i="1"/>
  <c r="N369" i="1"/>
  <c r="N370" i="1"/>
  <c r="M370" i="1" s="1"/>
  <c r="N371" i="1"/>
  <c r="N372" i="1"/>
  <c r="N373" i="1"/>
  <c r="N374" i="1"/>
  <c r="N375" i="1"/>
  <c r="N376" i="1"/>
  <c r="N377" i="1"/>
  <c r="N378" i="1"/>
  <c r="M378" i="1" s="1"/>
  <c r="N379" i="1"/>
  <c r="N380" i="1"/>
  <c r="N381" i="1"/>
  <c r="N382" i="1"/>
  <c r="N383" i="1"/>
  <c r="N384" i="1"/>
  <c r="N385" i="1"/>
  <c r="N386" i="1"/>
  <c r="M386" i="1" s="1"/>
  <c r="N387" i="1"/>
  <c r="N388" i="1"/>
  <c r="N389" i="1"/>
  <c r="N390" i="1"/>
  <c r="N391" i="1"/>
  <c r="N392" i="1"/>
  <c r="N393" i="1"/>
  <c r="N394" i="1"/>
  <c r="M394" i="1" s="1"/>
  <c r="N395" i="1"/>
  <c r="N396" i="1"/>
  <c r="N397" i="1"/>
  <c r="N398" i="1"/>
  <c r="N399" i="1"/>
  <c r="N400" i="1"/>
  <c r="N401" i="1"/>
  <c r="N402" i="1"/>
  <c r="M402" i="1" s="1"/>
  <c r="N403" i="1"/>
  <c r="N404" i="1"/>
  <c r="N405" i="1"/>
  <c r="N406" i="1"/>
  <c r="N407" i="1"/>
  <c r="N408" i="1"/>
  <c r="N409" i="1"/>
  <c r="N410" i="1"/>
  <c r="M410" i="1" s="1"/>
  <c r="N411" i="1"/>
  <c r="N412" i="1"/>
  <c r="N413" i="1"/>
  <c r="N414" i="1"/>
  <c r="N415" i="1"/>
  <c r="N416" i="1"/>
  <c r="N417" i="1"/>
  <c r="N418" i="1"/>
  <c r="M418" i="1" s="1"/>
  <c r="N419" i="1"/>
  <c r="N420" i="1"/>
  <c r="N421" i="1"/>
  <c r="N422" i="1"/>
  <c r="N423" i="1"/>
  <c r="N424" i="1"/>
  <c r="N425" i="1"/>
  <c r="N426" i="1"/>
  <c r="M426" i="1" s="1"/>
  <c r="N427" i="1"/>
  <c r="N428" i="1"/>
  <c r="N429" i="1"/>
  <c r="N430" i="1"/>
  <c r="N431" i="1"/>
  <c r="N432" i="1"/>
  <c r="N433" i="1"/>
  <c r="N434" i="1"/>
  <c r="M434" i="1" s="1"/>
  <c r="N435" i="1"/>
  <c r="N436" i="1"/>
  <c r="N437" i="1"/>
  <c r="N438" i="1"/>
  <c r="N439" i="1"/>
  <c r="N440" i="1"/>
  <c r="N441" i="1"/>
  <c r="N442" i="1"/>
  <c r="M442" i="1" s="1"/>
  <c r="N443" i="1"/>
  <c r="N444" i="1"/>
  <c r="N445" i="1"/>
  <c r="N446" i="1"/>
  <c r="N447" i="1"/>
  <c r="N448" i="1"/>
  <c r="N449" i="1"/>
  <c r="N450" i="1"/>
  <c r="M450" i="1" s="1"/>
  <c r="N451" i="1"/>
  <c r="N452" i="1"/>
  <c r="N453" i="1"/>
  <c r="N454" i="1"/>
  <c r="N455" i="1"/>
  <c r="N456" i="1"/>
  <c r="N457" i="1"/>
  <c r="N458" i="1"/>
  <c r="M458" i="1" s="1"/>
  <c r="N459" i="1"/>
  <c r="N460" i="1"/>
  <c r="N461" i="1"/>
  <c r="N462" i="1"/>
  <c r="N463" i="1"/>
  <c r="N464" i="1"/>
  <c r="N465" i="1"/>
  <c r="N466" i="1"/>
  <c r="M466" i="1" s="1"/>
  <c r="N467" i="1"/>
  <c r="N468" i="1"/>
  <c r="N469" i="1"/>
  <c r="N470" i="1"/>
  <c r="N471" i="1"/>
  <c r="N472" i="1"/>
  <c r="N473" i="1"/>
  <c r="N474" i="1"/>
  <c r="M474" i="1" s="1"/>
  <c r="N475" i="1"/>
  <c r="N476" i="1"/>
  <c r="N477" i="1"/>
  <c r="N478" i="1"/>
  <c r="N479" i="1"/>
  <c r="N480" i="1"/>
  <c r="N481" i="1"/>
  <c r="N482" i="1"/>
  <c r="M482" i="1" s="1"/>
  <c r="N483" i="1"/>
  <c r="N484" i="1"/>
  <c r="N485" i="1"/>
  <c r="N486" i="1"/>
  <c r="N487" i="1"/>
  <c r="N488" i="1"/>
  <c r="N489" i="1"/>
  <c r="N490" i="1"/>
  <c r="M490" i="1" s="1"/>
  <c r="N491" i="1"/>
  <c r="N492" i="1"/>
  <c r="N493" i="1"/>
  <c r="N494" i="1"/>
  <c r="N495" i="1"/>
  <c r="N496" i="1"/>
  <c r="N497" i="1"/>
  <c r="N498" i="1"/>
  <c r="M498" i="1" s="1"/>
  <c r="N499" i="1"/>
  <c r="N500" i="1"/>
  <c r="N501" i="1"/>
  <c r="N502" i="1"/>
  <c r="N503" i="1"/>
  <c r="N504" i="1"/>
  <c r="N505" i="1"/>
  <c r="N506" i="1"/>
  <c r="M506" i="1" s="1"/>
  <c r="N507" i="1"/>
  <c r="N508" i="1"/>
  <c r="N509" i="1"/>
  <c r="N510" i="1"/>
  <c r="N511" i="1"/>
  <c r="N512" i="1"/>
  <c r="N513" i="1"/>
  <c r="N514" i="1"/>
  <c r="M514" i="1" s="1"/>
  <c r="N515" i="1"/>
  <c r="N516" i="1"/>
  <c r="N517" i="1"/>
  <c r="N518" i="1"/>
  <c r="N519" i="1"/>
  <c r="N520" i="1"/>
  <c r="N521" i="1"/>
  <c r="N522" i="1"/>
  <c r="M522" i="1" s="1"/>
  <c r="N523" i="1"/>
  <c r="N524" i="1"/>
  <c r="N525" i="1"/>
  <c r="N526" i="1"/>
  <c r="N527" i="1"/>
  <c r="N528" i="1"/>
  <c r="N529" i="1"/>
  <c r="N530" i="1"/>
  <c r="M530" i="1" s="1"/>
  <c r="N531" i="1"/>
  <c r="N532" i="1"/>
  <c r="N533" i="1"/>
  <c r="N534" i="1"/>
  <c r="N535" i="1"/>
  <c r="N536" i="1"/>
  <c r="N537" i="1"/>
  <c r="N538" i="1"/>
  <c r="M538" i="1" s="1"/>
  <c r="N539" i="1"/>
  <c r="N540" i="1"/>
  <c r="N541" i="1"/>
  <c r="N542" i="1"/>
  <c r="N543" i="1"/>
  <c r="N544" i="1"/>
  <c r="N545" i="1"/>
  <c r="N546" i="1"/>
  <c r="M546" i="1" s="1"/>
  <c r="N547" i="1"/>
  <c r="N548" i="1"/>
  <c r="N549" i="1"/>
  <c r="N550" i="1"/>
  <c r="N551" i="1"/>
  <c r="N552" i="1"/>
  <c r="N553" i="1"/>
  <c r="N554" i="1"/>
  <c r="M554" i="1" s="1"/>
  <c r="N555" i="1"/>
  <c r="N556" i="1"/>
  <c r="N557" i="1"/>
  <c r="N558" i="1"/>
  <c r="N559" i="1"/>
  <c r="N560" i="1"/>
  <c r="N561" i="1"/>
  <c r="N562" i="1"/>
  <c r="M562" i="1" s="1"/>
  <c r="N563" i="1"/>
  <c r="N564" i="1"/>
  <c r="N565" i="1"/>
  <c r="N566" i="1"/>
  <c r="N567" i="1"/>
  <c r="N568" i="1"/>
  <c r="N569" i="1"/>
  <c r="N570" i="1"/>
  <c r="M570" i="1" s="1"/>
  <c r="N571" i="1"/>
  <c r="N572" i="1"/>
  <c r="N573" i="1"/>
  <c r="N574" i="1"/>
  <c r="N575" i="1"/>
  <c r="N576" i="1"/>
  <c r="N577" i="1"/>
  <c r="N578" i="1"/>
  <c r="M578" i="1" s="1"/>
  <c r="N579" i="1"/>
  <c r="N580" i="1"/>
  <c r="N581" i="1"/>
  <c r="N582" i="1"/>
  <c r="N583" i="1"/>
  <c r="N584" i="1"/>
  <c r="N585" i="1"/>
  <c r="N586" i="1"/>
  <c r="M586" i="1" s="1"/>
  <c r="N587" i="1"/>
  <c r="N588" i="1"/>
  <c r="N589" i="1"/>
  <c r="N590" i="1"/>
  <c r="N591" i="1"/>
  <c r="N592" i="1"/>
  <c r="N593" i="1"/>
  <c r="N594" i="1"/>
  <c r="M594" i="1" s="1"/>
  <c r="N595" i="1"/>
  <c r="N596" i="1"/>
  <c r="N597" i="1"/>
  <c r="N598" i="1"/>
  <c r="N599" i="1"/>
  <c r="N600" i="1"/>
  <c r="N601" i="1"/>
  <c r="N602" i="1"/>
  <c r="M602" i="1" s="1"/>
  <c r="N603" i="1"/>
  <c r="N604" i="1"/>
  <c r="N605" i="1"/>
  <c r="N606" i="1"/>
  <c r="N607" i="1"/>
  <c r="N608" i="1"/>
  <c r="N609" i="1"/>
  <c r="N610" i="1"/>
  <c r="M610" i="1" s="1"/>
  <c r="N611" i="1"/>
  <c r="N612" i="1"/>
  <c r="N613" i="1"/>
  <c r="N614" i="1"/>
  <c r="N615" i="1"/>
  <c r="N616" i="1"/>
  <c r="N617" i="1"/>
  <c r="N618" i="1"/>
  <c r="M618" i="1" s="1"/>
  <c r="N619" i="1"/>
  <c r="N620" i="1"/>
  <c r="N621" i="1"/>
  <c r="N622" i="1"/>
  <c r="N623" i="1"/>
  <c r="N624" i="1"/>
  <c r="N625" i="1"/>
  <c r="N626" i="1"/>
  <c r="M626" i="1" s="1"/>
  <c r="N627" i="1"/>
  <c r="N628" i="1"/>
  <c r="N629" i="1"/>
  <c r="N630" i="1"/>
  <c r="N631" i="1"/>
  <c r="N632" i="1"/>
  <c r="N633" i="1"/>
  <c r="N634" i="1"/>
  <c r="M634" i="1" s="1"/>
  <c r="N635" i="1"/>
  <c r="N636" i="1"/>
  <c r="N637" i="1"/>
  <c r="N638" i="1"/>
  <c r="N639" i="1"/>
  <c r="N640" i="1"/>
  <c r="N641" i="1"/>
  <c r="N642" i="1"/>
  <c r="M642" i="1" s="1"/>
  <c r="N643" i="1"/>
  <c r="N644" i="1"/>
  <c r="N645" i="1"/>
  <c r="N646" i="1"/>
  <c r="N647" i="1"/>
  <c r="N648" i="1"/>
  <c r="N649" i="1"/>
  <c r="N650" i="1"/>
  <c r="M650" i="1" s="1"/>
  <c r="N651" i="1"/>
  <c r="N652" i="1"/>
  <c r="N653" i="1"/>
  <c r="N654" i="1"/>
  <c r="N655" i="1"/>
  <c r="N656" i="1"/>
  <c r="N657" i="1"/>
  <c r="N658" i="1"/>
  <c r="M658" i="1" s="1"/>
  <c r="N659" i="1"/>
  <c r="N660" i="1"/>
  <c r="N661" i="1"/>
  <c r="N662" i="1"/>
  <c r="N663" i="1"/>
  <c r="N664" i="1"/>
  <c r="N665" i="1"/>
  <c r="N666" i="1"/>
  <c r="M666" i="1" s="1"/>
  <c r="N667" i="1"/>
  <c r="N668" i="1"/>
  <c r="N669" i="1"/>
  <c r="N670" i="1"/>
  <c r="N671" i="1"/>
  <c r="N672" i="1"/>
  <c r="N673" i="1"/>
  <c r="N674" i="1"/>
  <c r="M674" i="1" s="1"/>
  <c r="N675" i="1"/>
  <c r="N676" i="1"/>
  <c r="N677" i="1"/>
  <c r="N678" i="1"/>
  <c r="N679" i="1"/>
  <c r="N680" i="1"/>
  <c r="N681" i="1"/>
  <c r="N682" i="1"/>
  <c r="M682" i="1" s="1"/>
  <c r="N683" i="1"/>
  <c r="N684" i="1"/>
  <c r="N685" i="1"/>
  <c r="N686" i="1"/>
  <c r="N687" i="1"/>
  <c r="N688" i="1"/>
  <c r="N689" i="1"/>
  <c r="N690" i="1"/>
  <c r="M690" i="1" s="1"/>
  <c r="N691" i="1"/>
  <c r="N692" i="1"/>
  <c r="N693" i="1"/>
  <c r="N694" i="1"/>
  <c r="N695" i="1"/>
  <c r="N696" i="1"/>
  <c r="N697" i="1"/>
  <c r="N698" i="1"/>
  <c r="M698" i="1" s="1"/>
  <c r="N699" i="1"/>
  <c r="N700" i="1"/>
  <c r="N701" i="1"/>
  <c r="N702" i="1"/>
  <c r="N703" i="1"/>
  <c r="N704" i="1"/>
  <c r="N705" i="1"/>
  <c r="N706" i="1"/>
  <c r="M706" i="1" s="1"/>
  <c r="N707" i="1"/>
  <c r="N708" i="1"/>
  <c r="N709" i="1"/>
  <c r="N710" i="1"/>
  <c r="N711" i="1"/>
  <c r="N712" i="1"/>
  <c r="N713" i="1"/>
  <c r="N714" i="1"/>
  <c r="M714" i="1" s="1"/>
  <c r="N715" i="1"/>
  <c r="N716" i="1"/>
  <c r="N717" i="1"/>
  <c r="N718" i="1"/>
  <c r="N719" i="1"/>
  <c r="N720" i="1"/>
  <c r="N721" i="1"/>
  <c r="N722" i="1"/>
  <c r="M722" i="1" s="1"/>
  <c r="N723" i="1"/>
  <c r="N724" i="1"/>
  <c r="N725" i="1"/>
  <c r="N726" i="1"/>
  <c r="N727" i="1"/>
  <c r="N728" i="1"/>
  <c r="N729" i="1"/>
  <c r="N730" i="1"/>
  <c r="M730" i="1" s="1"/>
  <c r="N731" i="1"/>
  <c r="N732" i="1"/>
  <c r="N733" i="1"/>
  <c r="N734" i="1"/>
  <c r="N735" i="1"/>
  <c r="N736" i="1"/>
  <c r="N737" i="1"/>
  <c r="N738" i="1"/>
  <c r="M738" i="1" s="1"/>
  <c r="N739" i="1"/>
  <c r="N740" i="1"/>
  <c r="N741" i="1"/>
  <c r="N742" i="1"/>
  <c r="N743" i="1"/>
  <c r="N744" i="1"/>
  <c r="N745" i="1"/>
  <c r="N746" i="1"/>
  <c r="M746" i="1" s="1"/>
  <c r="N747" i="1"/>
  <c r="N748" i="1"/>
  <c r="N749" i="1"/>
  <c r="N750" i="1"/>
  <c r="N751" i="1"/>
  <c r="N752" i="1"/>
  <c r="N753" i="1"/>
  <c r="N754" i="1"/>
  <c r="M754" i="1" s="1"/>
  <c r="N755" i="1"/>
  <c r="N756" i="1"/>
  <c r="N757" i="1"/>
  <c r="N758" i="1"/>
  <c r="N759" i="1"/>
  <c r="N760" i="1"/>
  <c r="N761" i="1"/>
  <c r="N762" i="1"/>
  <c r="M762" i="1" s="1"/>
  <c r="N763" i="1"/>
  <c r="N764" i="1"/>
  <c r="N765" i="1"/>
  <c r="N766" i="1"/>
  <c r="N767" i="1"/>
  <c r="N768" i="1"/>
  <c r="N769" i="1"/>
  <c r="N770" i="1"/>
  <c r="M770" i="1" s="1"/>
  <c r="N771" i="1"/>
  <c r="N772" i="1"/>
  <c r="N773" i="1"/>
  <c r="N774" i="1"/>
  <c r="N775" i="1"/>
  <c r="N776" i="1"/>
  <c r="N777" i="1"/>
  <c r="N778" i="1"/>
  <c r="M778" i="1" s="1"/>
  <c r="N779" i="1"/>
  <c r="N780" i="1"/>
  <c r="N781" i="1"/>
  <c r="N782" i="1"/>
  <c r="N783" i="1"/>
  <c r="N784" i="1"/>
  <c r="N785" i="1"/>
  <c r="N786" i="1"/>
  <c r="M786" i="1" s="1"/>
  <c r="N787" i="1"/>
  <c r="N788" i="1"/>
  <c r="N789" i="1"/>
  <c r="N790" i="1"/>
  <c r="N791" i="1"/>
  <c r="N792" i="1"/>
  <c r="N793" i="1"/>
  <c r="N794" i="1"/>
  <c r="M794" i="1" s="1"/>
  <c r="N795" i="1"/>
  <c r="N796" i="1"/>
  <c r="N797" i="1"/>
  <c r="N798" i="1"/>
  <c r="N799" i="1"/>
  <c r="N800" i="1"/>
  <c r="N801" i="1"/>
  <c r="N802" i="1"/>
  <c r="M802" i="1" s="1"/>
  <c r="N803" i="1"/>
  <c r="N804" i="1"/>
  <c r="N805" i="1"/>
  <c r="N806" i="1"/>
  <c r="N807" i="1"/>
  <c r="N808" i="1"/>
  <c r="N809" i="1"/>
  <c r="N810" i="1"/>
  <c r="M810" i="1" s="1"/>
  <c r="N811" i="1"/>
  <c r="N812" i="1"/>
  <c r="N813" i="1"/>
  <c r="N814" i="1"/>
  <c r="N815" i="1"/>
  <c r="N816" i="1"/>
  <c r="N817" i="1"/>
  <c r="N818" i="1"/>
  <c r="M818" i="1" s="1"/>
  <c r="N819" i="1"/>
  <c r="N820" i="1"/>
  <c r="N821" i="1"/>
  <c r="N822" i="1"/>
  <c r="N823" i="1"/>
  <c r="N824" i="1"/>
  <c r="N825" i="1"/>
  <c r="N826" i="1"/>
  <c r="M826" i="1" s="1"/>
  <c r="N827" i="1"/>
  <c r="N828" i="1"/>
  <c r="N829" i="1"/>
  <c r="N830" i="1"/>
  <c r="N831" i="1"/>
  <c r="N832" i="1"/>
  <c r="N833" i="1"/>
  <c r="N834" i="1"/>
  <c r="M834" i="1" s="1"/>
  <c r="N835" i="1"/>
  <c r="N836" i="1"/>
  <c r="N837" i="1"/>
  <c r="N838" i="1"/>
  <c r="N839" i="1"/>
  <c r="N840" i="1"/>
  <c r="N841" i="1"/>
  <c r="N842" i="1"/>
  <c r="M842" i="1" s="1"/>
  <c r="N843" i="1"/>
  <c r="N844" i="1"/>
  <c r="N845" i="1"/>
  <c r="N846" i="1"/>
  <c r="N847" i="1"/>
  <c r="N848" i="1"/>
  <c r="N849" i="1"/>
  <c r="N850" i="1"/>
  <c r="M850" i="1" s="1"/>
  <c r="N851" i="1"/>
  <c r="N852" i="1"/>
  <c r="N853" i="1"/>
  <c r="N854" i="1"/>
  <c r="N855" i="1"/>
  <c r="N856" i="1"/>
  <c r="N857" i="1"/>
  <c r="N858" i="1"/>
  <c r="M858" i="1" s="1"/>
  <c r="N859" i="1"/>
  <c r="N860" i="1"/>
  <c r="N861" i="1"/>
  <c r="N862" i="1"/>
  <c r="N863" i="1"/>
  <c r="N864" i="1"/>
  <c r="N865" i="1"/>
  <c r="N866" i="1"/>
  <c r="M866" i="1" s="1"/>
  <c r="N867" i="1"/>
  <c r="N868" i="1"/>
  <c r="N869" i="1"/>
  <c r="N870" i="1"/>
  <c r="N871" i="1"/>
  <c r="N872" i="1"/>
  <c r="N873" i="1"/>
  <c r="N874" i="1"/>
  <c r="M874" i="1" s="1"/>
  <c r="N875" i="1"/>
  <c r="N876" i="1"/>
  <c r="N877" i="1"/>
  <c r="N878" i="1"/>
  <c r="N879" i="1"/>
  <c r="N880" i="1"/>
  <c r="N881" i="1"/>
  <c r="N882" i="1"/>
  <c r="M882" i="1" s="1"/>
  <c r="N883" i="1"/>
  <c r="N884" i="1"/>
  <c r="N885" i="1"/>
  <c r="N886" i="1"/>
  <c r="N887" i="1"/>
  <c r="N888" i="1"/>
  <c r="N889" i="1"/>
  <c r="N890" i="1"/>
  <c r="M890" i="1" s="1"/>
  <c r="N891" i="1"/>
  <c r="N892" i="1"/>
  <c r="N893" i="1"/>
  <c r="N894" i="1"/>
  <c r="N895" i="1"/>
  <c r="N896" i="1"/>
  <c r="N897" i="1"/>
  <c r="N898" i="1"/>
  <c r="M898" i="1" s="1"/>
  <c r="N899" i="1"/>
  <c r="N900" i="1"/>
  <c r="N901" i="1"/>
  <c r="N902" i="1"/>
  <c r="N903" i="1"/>
  <c r="N904" i="1"/>
  <c r="N905" i="1"/>
  <c r="N906" i="1"/>
  <c r="M906" i="1" s="1"/>
  <c r="N907" i="1"/>
  <c r="N908" i="1"/>
  <c r="N909" i="1"/>
  <c r="N910" i="1"/>
  <c r="N911" i="1"/>
  <c r="N912" i="1"/>
  <c r="N913" i="1"/>
  <c r="N914" i="1"/>
  <c r="M914" i="1" s="1"/>
  <c r="N915" i="1"/>
  <c r="N916" i="1"/>
  <c r="N917" i="1"/>
  <c r="N918" i="1"/>
  <c r="N919" i="1"/>
  <c r="N920" i="1"/>
  <c r="N921" i="1"/>
  <c r="N922" i="1"/>
  <c r="M922" i="1" s="1"/>
  <c r="N923" i="1"/>
  <c r="N924" i="1"/>
  <c r="N925" i="1"/>
  <c r="N926" i="1"/>
  <c r="N927" i="1"/>
  <c r="N928" i="1"/>
  <c r="N929" i="1"/>
  <c r="N930" i="1"/>
  <c r="M930" i="1" s="1"/>
  <c r="N931" i="1"/>
  <c r="N932" i="1"/>
  <c r="N933" i="1"/>
  <c r="N934" i="1"/>
  <c r="N935" i="1"/>
  <c r="N936" i="1"/>
  <c r="N937" i="1"/>
  <c r="N938" i="1"/>
  <c r="M938" i="1" s="1"/>
  <c r="N939" i="1"/>
  <c r="N940" i="1"/>
  <c r="N941" i="1"/>
  <c r="N942" i="1"/>
  <c r="N943" i="1"/>
  <c r="N944" i="1"/>
  <c r="N945" i="1"/>
  <c r="N946" i="1"/>
  <c r="M946" i="1" s="1"/>
  <c r="N947" i="1"/>
  <c r="N948" i="1"/>
  <c r="N949" i="1"/>
  <c r="N950" i="1"/>
  <c r="N951" i="1"/>
  <c r="N952" i="1"/>
  <c r="N953" i="1"/>
  <c r="N954" i="1"/>
  <c r="M954" i="1" s="1"/>
  <c r="N955" i="1"/>
  <c r="N956" i="1"/>
  <c r="N957" i="1"/>
  <c r="N958" i="1"/>
  <c r="N959" i="1"/>
  <c r="N960" i="1"/>
  <c r="N961" i="1"/>
  <c r="N962" i="1"/>
  <c r="M962" i="1" s="1"/>
  <c r="N963" i="1"/>
  <c r="N964" i="1"/>
  <c r="N965" i="1"/>
  <c r="N966" i="1"/>
  <c r="N967" i="1"/>
  <c r="N968" i="1"/>
  <c r="N969" i="1"/>
  <c r="N970" i="1"/>
  <c r="M970" i="1" s="1"/>
  <c r="N971" i="1"/>
  <c r="N972" i="1"/>
  <c r="N973" i="1"/>
  <c r="N974" i="1"/>
  <c r="N975" i="1"/>
  <c r="N976" i="1"/>
  <c r="N977" i="1"/>
  <c r="N978" i="1"/>
  <c r="M978" i="1" s="1"/>
  <c r="N979" i="1"/>
  <c r="N980" i="1"/>
  <c r="N981" i="1"/>
  <c r="N982" i="1"/>
  <c r="N983" i="1"/>
  <c r="N984" i="1"/>
  <c r="N985" i="1"/>
  <c r="N986" i="1"/>
  <c r="M986" i="1" s="1"/>
  <c r="N987" i="1"/>
  <c r="N988" i="1"/>
  <c r="N989" i="1"/>
  <c r="N990" i="1"/>
  <c r="N991" i="1"/>
  <c r="N992" i="1"/>
  <c r="N993" i="1"/>
  <c r="N994" i="1"/>
  <c r="M994" i="1" s="1"/>
  <c r="N995" i="1"/>
  <c r="N996" i="1"/>
  <c r="N997" i="1"/>
  <c r="N998" i="1"/>
  <c r="N999" i="1"/>
  <c r="N1000" i="1"/>
  <c r="N1001" i="1"/>
  <c r="N1002" i="1"/>
  <c r="M1002" i="1" s="1"/>
  <c r="N1003" i="1"/>
  <c r="N1004" i="1"/>
  <c r="N1005" i="1"/>
  <c r="N1006" i="1"/>
  <c r="N1007" i="1"/>
  <c r="N1008" i="1"/>
  <c r="N1009" i="1"/>
  <c r="N1010" i="1"/>
  <c r="M1010" i="1" s="1"/>
  <c r="N1011" i="1"/>
  <c r="N1012" i="1"/>
  <c r="N1013" i="1"/>
  <c r="N1014" i="1"/>
  <c r="N1015" i="1"/>
  <c r="N1016" i="1"/>
  <c r="N1017" i="1"/>
  <c r="N1018" i="1"/>
  <c r="M1018" i="1" s="1"/>
  <c r="N1019" i="1"/>
  <c r="N1020" i="1"/>
  <c r="N1021" i="1"/>
  <c r="N1022" i="1"/>
  <c r="N1023" i="1"/>
  <c r="N1024" i="1"/>
  <c r="N1025" i="1"/>
  <c r="N1026" i="1"/>
  <c r="M1026" i="1" s="1"/>
  <c r="N1027" i="1"/>
  <c r="N1028" i="1"/>
  <c r="N1029" i="1"/>
  <c r="N1030" i="1"/>
  <c r="N1031" i="1"/>
  <c r="N1032" i="1"/>
  <c r="N1033" i="1"/>
  <c r="N1034" i="1"/>
  <c r="M1034" i="1" s="1"/>
  <c r="N1035" i="1"/>
  <c r="N1036" i="1"/>
  <c r="N1037" i="1"/>
  <c r="N1038" i="1"/>
  <c r="N1039" i="1"/>
  <c r="N1040" i="1"/>
  <c r="N1041" i="1"/>
  <c r="N1042" i="1"/>
  <c r="M1042" i="1" s="1"/>
  <c r="N1043" i="1"/>
  <c r="N1044" i="1"/>
  <c r="N1045" i="1"/>
  <c r="N1046" i="1"/>
  <c r="N1047" i="1"/>
  <c r="N1048" i="1"/>
  <c r="N1049" i="1"/>
  <c r="N1050" i="1"/>
  <c r="M1050" i="1" s="1"/>
  <c r="N1051" i="1"/>
  <c r="N1052" i="1"/>
  <c r="N1053" i="1"/>
  <c r="N1054" i="1"/>
  <c r="N1055" i="1"/>
  <c r="N1056" i="1"/>
  <c r="N1057" i="1"/>
  <c r="N1058" i="1"/>
  <c r="M1058" i="1" s="1"/>
  <c r="N1059" i="1"/>
  <c r="N1060" i="1"/>
  <c r="N1061" i="1"/>
  <c r="N1062" i="1"/>
  <c r="N1063" i="1"/>
  <c r="N1064" i="1"/>
  <c r="N1065" i="1"/>
  <c r="N1066" i="1"/>
  <c r="M1066" i="1" s="1"/>
  <c r="N1067" i="1"/>
  <c r="N1068" i="1"/>
  <c r="N1069" i="1"/>
  <c r="N1070" i="1"/>
  <c r="N1071" i="1"/>
  <c r="N1072" i="1"/>
  <c r="N1073" i="1"/>
  <c r="N1074" i="1"/>
  <c r="M1074" i="1" s="1"/>
  <c r="N1075" i="1"/>
  <c r="N1076" i="1"/>
  <c r="N1077" i="1"/>
  <c r="N1078" i="1"/>
  <c r="N1079" i="1"/>
  <c r="N1080" i="1"/>
  <c r="N1081" i="1"/>
  <c r="N1082" i="1"/>
  <c r="M1082" i="1" s="1"/>
  <c r="N1083" i="1"/>
  <c r="N1084" i="1"/>
  <c r="N1085" i="1"/>
  <c r="N1086" i="1"/>
  <c r="N1087" i="1"/>
  <c r="N1088" i="1"/>
  <c r="N1089" i="1"/>
  <c r="N1090" i="1"/>
  <c r="M1090" i="1" s="1"/>
  <c r="N1091" i="1"/>
  <c r="N1092" i="1"/>
  <c r="N1093" i="1"/>
  <c r="N1094" i="1"/>
  <c r="N1095" i="1"/>
  <c r="N1096" i="1"/>
  <c r="N1097" i="1"/>
  <c r="N1098" i="1"/>
  <c r="M1098" i="1" s="1"/>
  <c r="N1099" i="1"/>
  <c r="N1100" i="1"/>
  <c r="N1101" i="1"/>
  <c r="N1102" i="1"/>
  <c r="N1103" i="1"/>
  <c r="N1104" i="1"/>
  <c r="N1105" i="1"/>
  <c r="N1106" i="1"/>
  <c r="M1106" i="1" s="1"/>
  <c r="N1107" i="1"/>
  <c r="N1108" i="1"/>
  <c r="N1109" i="1"/>
  <c r="N1110" i="1"/>
  <c r="N1111" i="1"/>
  <c r="N1112" i="1"/>
  <c r="N1113" i="1"/>
  <c r="N1114" i="1"/>
  <c r="M1114" i="1" s="1"/>
  <c r="N1115" i="1"/>
  <c r="N1116" i="1"/>
  <c r="N1117" i="1"/>
  <c r="N1118" i="1"/>
  <c r="N1119" i="1"/>
  <c r="N1120" i="1"/>
  <c r="N1121" i="1"/>
  <c r="N1122" i="1"/>
  <c r="M1122" i="1" s="1"/>
  <c r="N1123" i="1"/>
  <c r="N1124" i="1"/>
  <c r="N1125" i="1"/>
  <c r="N1126" i="1"/>
  <c r="N1127" i="1"/>
  <c r="N1128" i="1"/>
  <c r="N1129" i="1"/>
  <c r="N1130" i="1"/>
  <c r="M1130" i="1" s="1"/>
  <c r="N1131" i="1"/>
  <c r="N1132" i="1"/>
  <c r="N1133" i="1"/>
  <c r="N1134" i="1"/>
  <c r="N1135" i="1"/>
  <c r="N1136" i="1"/>
  <c r="N1137" i="1"/>
  <c r="N1138" i="1"/>
  <c r="M1138" i="1" s="1"/>
  <c r="N1139" i="1"/>
  <c r="N1140" i="1"/>
  <c r="N1141" i="1"/>
  <c r="N1142" i="1"/>
  <c r="N1143" i="1"/>
  <c r="N1144" i="1"/>
  <c r="N1145" i="1"/>
  <c r="N1146" i="1"/>
  <c r="M1146" i="1" s="1"/>
  <c r="N1147" i="1"/>
  <c r="N1148" i="1"/>
  <c r="N1149" i="1"/>
  <c r="N1150" i="1"/>
  <c r="N1151" i="1"/>
  <c r="N1152" i="1"/>
  <c r="N1153" i="1"/>
  <c r="N1154" i="1"/>
  <c r="M1154" i="1" s="1"/>
  <c r="N1155" i="1"/>
  <c r="N1156" i="1"/>
  <c r="N1157" i="1"/>
  <c r="N1158" i="1"/>
  <c r="N1159" i="1"/>
  <c r="N1160" i="1"/>
  <c r="N1161" i="1"/>
  <c r="N1162" i="1"/>
  <c r="M1162" i="1" s="1"/>
  <c r="N1163" i="1"/>
  <c r="N1164" i="1"/>
  <c r="N1165" i="1"/>
  <c r="N1166" i="1"/>
  <c r="N1167" i="1"/>
  <c r="N1168" i="1"/>
  <c r="N1169" i="1"/>
  <c r="N1170" i="1"/>
  <c r="M1170" i="1" s="1"/>
  <c r="N1171" i="1"/>
  <c r="N1172" i="1"/>
  <c r="N1173" i="1"/>
  <c r="N1174" i="1"/>
  <c r="N1175" i="1"/>
  <c r="N1176" i="1"/>
  <c r="N1177" i="1"/>
  <c r="N1178" i="1"/>
  <c r="M1178" i="1" s="1"/>
  <c r="N1179" i="1"/>
  <c r="N1180" i="1"/>
  <c r="N1181" i="1"/>
  <c r="N1182" i="1"/>
  <c r="N1183" i="1"/>
  <c r="N1184" i="1"/>
  <c r="N1185" i="1"/>
  <c r="N1186" i="1"/>
  <c r="M1186" i="1" s="1"/>
  <c r="N1187" i="1"/>
  <c r="N1188" i="1"/>
  <c r="N1189" i="1"/>
  <c r="N1190" i="1"/>
  <c r="N1191" i="1"/>
  <c r="N1192" i="1"/>
  <c r="N1193" i="1"/>
  <c r="N1194" i="1"/>
  <c r="M1194" i="1" s="1"/>
  <c r="N1195" i="1"/>
  <c r="N1196" i="1"/>
  <c r="N1197" i="1"/>
  <c r="N1198" i="1"/>
  <c r="N1199" i="1"/>
  <c r="N1200" i="1"/>
  <c r="N1201" i="1"/>
  <c r="N1202" i="1"/>
  <c r="M1202" i="1" s="1"/>
  <c r="N1203" i="1"/>
  <c r="N1204" i="1"/>
  <c r="N1205" i="1"/>
  <c r="N1206" i="1"/>
  <c r="N1207" i="1"/>
  <c r="N1208" i="1"/>
  <c r="N1209" i="1"/>
  <c r="N1210" i="1"/>
  <c r="M1210" i="1" s="1"/>
  <c r="N1211" i="1"/>
  <c r="N1212" i="1"/>
  <c r="N1213" i="1"/>
  <c r="N1214" i="1"/>
  <c r="N1215" i="1"/>
  <c r="N1216" i="1"/>
  <c r="N1217" i="1"/>
  <c r="N1218" i="1"/>
  <c r="M1218" i="1" s="1"/>
  <c r="N1219" i="1"/>
  <c r="N1220" i="1"/>
  <c r="N1221" i="1"/>
  <c r="N1222" i="1"/>
  <c r="N1223" i="1"/>
  <c r="N1224" i="1"/>
  <c r="N1225" i="1"/>
  <c r="N1226" i="1"/>
  <c r="M1226" i="1" s="1"/>
  <c r="N1227" i="1"/>
  <c r="N1228" i="1"/>
  <c r="N1229" i="1"/>
  <c r="N1230" i="1"/>
  <c r="N1231" i="1"/>
  <c r="N1232" i="1"/>
  <c r="N1233" i="1"/>
  <c r="N1234" i="1"/>
  <c r="M1234" i="1" s="1"/>
  <c r="N1235" i="1"/>
  <c r="N1236" i="1"/>
  <c r="N1237" i="1"/>
  <c r="N1238" i="1"/>
  <c r="N1239" i="1"/>
  <c r="N1240" i="1"/>
  <c r="N1241" i="1"/>
  <c r="N1242" i="1"/>
  <c r="M1242" i="1" s="1"/>
  <c r="N1243" i="1"/>
  <c r="N1244" i="1"/>
  <c r="N1245" i="1"/>
  <c r="N1246" i="1"/>
  <c r="N1247" i="1"/>
  <c r="N1248" i="1"/>
  <c r="N1249" i="1"/>
  <c r="N1250" i="1"/>
  <c r="M1250" i="1" s="1"/>
  <c r="N1251" i="1"/>
  <c r="N1252" i="1"/>
  <c r="N1253" i="1"/>
  <c r="N1254" i="1"/>
  <c r="N1255" i="1"/>
  <c r="N1256" i="1"/>
  <c r="N1257" i="1"/>
  <c r="N1258" i="1"/>
  <c r="M1258" i="1" s="1"/>
  <c r="N1259" i="1"/>
  <c r="N1260" i="1"/>
  <c r="N1261" i="1"/>
  <c r="N1262" i="1"/>
  <c r="N1263" i="1"/>
  <c r="N1264" i="1"/>
  <c r="N1265" i="1"/>
  <c r="N1266" i="1"/>
  <c r="M1266" i="1" s="1"/>
  <c r="N1267" i="1"/>
  <c r="N1268" i="1"/>
  <c r="N1269" i="1"/>
  <c r="N1270" i="1"/>
  <c r="N1271" i="1"/>
  <c r="N1272" i="1"/>
  <c r="N1273" i="1"/>
  <c r="N1274" i="1"/>
  <c r="M1274" i="1" s="1"/>
  <c r="N1275" i="1"/>
  <c r="N1276" i="1"/>
  <c r="N1277" i="1"/>
  <c r="N1278" i="1"/>
  <c r="N1279" i="1"/>
  <c r="N1280" i="1"/>
  <c r="N1281" i="1"/>
  <c r="N1282" i="1"/>
  <c r="M1282" i="1" s="1"/>
  <c r="N1283" i="1"/>
  <c r="N1284" i="1"/>
  <c r="N1285" i="1"/>
  <c r="N1286" i="1"/>
  <c r="N1287" i="1"/>
  <c r="N1288" i="1"/>
  <c r="N1289" i="1"/>
  <c r="N1290" i="1"/>
  <c r="M1290" i="1" s="1"/>
  <c r="N1291" i="1"/>
  <c r="N1292" i="1"/>
  <c r="N1293" i="1"/>
  <c r="N1294" i="1"/>
  <c r="N1295" i="1"/>
  <c r="N1296" i="1"/>
  <c r="N1297" i="1"/>
  <c r="N1298" i="1"/>
  <c r="M1298" i="1" s="1"/>
  <c r="N1299" i="1"/>
  <c r="N1300" i="1"/>
  <c r="N1301" i="1"/>
  <c r="N1302" i="1"/>
  <c r="N1303" i="1"/>
  <c r="N1304" i="1"/>
  <c r="N1305" i="1"/>
  <c r="N1306" i="1"/>
  <c r="M1306" i="1" s="1"/>
  <c r="N1307" i="1"/>
  <c r="N1308" i="1"/>
  <c r="N1309" i="1"/>
  <c r="N1310" i="1"/>
  <c r="N1311" i="1"/>
  <c r="N1312" i="1"/>
  <c r="N1313" i="1"/>
  <c r="N1314" i="1"/>
  <c r="M1314" i="1" s="1"/>
  <c r="N1315" i="1"/>
  <c r="N1316" i="1"/>
  <c r="N1317" i="1"/>
  <c r="N1318" i="1"/>
  <c r="N1319" i="1"/>
  <c r="N1320" i="1"/>
  <c r="N1321" i="1"/>
  <c r="N1322" i="1"/>
  <c r="M1322" i="1" s="1"/>
  <c r="N1323" i="1"/>
  <c r="N1324" i="1"/>
  <c r="N1325" i="1"/>
  <c r="N1326" i="1"/>
  <c r="N1327" i="1"/>
  <c r="N1328" i="1"/>
  <c r="N1329" i="1"/>
  <c r="N1330" i="1"/>
  <c r="M1330" i="1" s="1"/>
  <c r="N1331" i="1"/>
  <c r="N1332" i="1"/>
  <c r="N1333" i="1"/>
  <c r="N1334" i="1"/>
  <c r="N1335" i="1"/>
  <c r="N1336" i="1"/>
  <c r="N1337" i="1"/>
  <c r="N1338" i="1"/>
  <c r="M1338" i="1" s="1"/>
  <c r="N1339" i="1"/>
  <c r="N1340" i="1"/>
  <c r="N1341" i="1"/>
  <c r="N1342" i="1"/>
  <c r="N1343" i="1"/>
  <c r="N1344" i="1"/>
  <c r="N1345" i="1"/>
  <c r="N1346" i="1"/>
  <c r="M1346" i="1" s="1"/>
  <c r="N1347" i="1"/>
  <c r="N1348" i="1"/>
  <c r="N1349" i="1"/>
  <c r="N1350" i="1"/>
  <c r="N1351" i="1"/>
  <c r="N1352" i="1"/>
  <c r="N1353" i="1"/>
  <c r="N1354" i="1"/>
  <c r="M1354" i="1" s="1"/>
  <c r="N1355" i="1"/>
  <c r="N1356" i="1"/>
  <c r="N1357" i="1"/>
  <c r="N1358" i="1"/>
  <c r="N1359" i="1"/>
  <c r="N1360" i="1"/>
  <c r="N1361" i="1"/>
  <c r="N1362" i="1"/>
  <c r="M1362" i="1" s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M3" i="1"/>
  <c r="M4" i="1"/>
  <c r="M5" i="1"/>
  <c r="M6" i="1"/>
  <c r="M7" i="1"/>
  <c r="M8" i="1"/>
  <c r="M9" i="1"/>
  <c r="M11" i="1"/>
  <c r="M12" i="1"/>
  <c r="M13" i="1"/>
  <c r="M14" i="1"/>
  <c r="M15" i="1"/>
  <c r="M16" i="1"/>
  <c r="M17" i="1"/>
  <c r="M19" i="1"/>
  <c r="M20" i="1"/>
  <c r="M21" i="1"/>
  <c r="M22" i="1"/>
  <c r="M23" i="1"/>
  <c r="M24" i="1"/>
  <c r="M25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3" i="1"/>
  <c r="M44" i="1"/>
  <c r="M45" i="1"/>
  <c r="M46" i="1"/>
  <c r="M47" i="1"/>
  <c r="M48" i="1"/>
  <c r="M49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7" i="1"/>
  <c r="M68" i="1"/>
  <c r="M69" i="1"/>
  <c r="M70" i="1"/>
  <c r="M71" i="1"/>
  <c r="M72" i="1"/>
  <c r="M73" i="1"/>
  <c r="M75" i="1"/>
  <c r="M76" i="1"/>
  <c r="M77" i="1"/>
  <c r="M78" i="1"/>
  <c r="M79" i="1"/>
  <c r="M80" i="1"/>
  <c r="M81" i="1"/>
  <c r="M83" i="1"/>
  <c r="M84" i="1"/>
  <c r="M85" i="1"/>
  <c r="M86" i="1"/>
  <c r="M87" i="1"/>
  <c r="M88" i="1"/>
  <c r="M89" i="1"/>
  <c r="M91" i="1"/>
  <c r="M92" i="1"/>
  <c r="M93" i="1"/>
  <c r="M94" i="1"/>
  <c r="M95" i="1"/>
  <c r="M96" i="1"/>
  <c r="M97" i="1"/>
  <c r="M99" i="1"/>
  <c r="M100" i="1"/>
  <c r="M101" i="1"/>
  <c r="M102" i="1"/>
  <c r="M103" i="1"/>
  <c r="M104" i="1"/>
  <c r="M105" i="1"/>
  <c r="M107" i="1"/>
  <c r="M108" i="1"/>
  <c r="M109" i="1"/>
  <c r="M110" i="1"/>
  <c r="M111" i="1"/>
  <c r="M112" i="1"/>
  <c r="M113" i="1"/>
  <c r="M115" i="1"/>
  <c r="M116" i="1"/>
  <c r="M117" i="1"/>
  <c r="M118" i="1"/>
  <c r="M119" i="1"/>
  <c r="M120" i="1"/>
  <c r="M121" i="1"/>
  <c r="M123" i="1"/>
  <c r="M124" i="1"/>
  <c r="M125" i="1"/>
  <c r="M126" i="1"/>
  <c r="M127" i="1"/>
  <c r="M128" i="1"/>
  <c r="M129" i="1"/>
  <c r="M131" i="1"/>
  <c r="M132" i="1"/>
  <c r="M133" i="1"/>
  <c r="M134" i="1"/>
  <c r="M135" i="1"/>
  <c r="M136" i="1"/>
  <c r="M137" i="1"/>
  <c r="M139" i="1"/>
  <c r="M140" i="1"/>
  <c r="M141" i="1"/>
  <c r="M142" i="1"/>
  <c r="M143" i="1"/>
  <c r="M144" i="1"/>
  <c r="M145" i="1"/>
  <c r="M147" i="1"/>
  <c r="M148" i="1"/>
  <c r="M149" i="1"/>
  <c r="M150" i="1"/>
  <c r="M151" i="1"/>
  <c r="M152" i="1"/>
  <c r="M153" i="1"/>
  <c r="M155" i="1"/>
  <c r="M156" i="1"/>
  <c r="M157" i="1"/>
  <c r="M158" i="1"/>
  <c r="M159" i="1"/>
  <c r="M160" i="1"/>
  <c r="M161" i="1"/>
  <c r="M163" i="1"/>
  <c r="M164" i="1"/>
  <c r="M165" i="1"/>
  <c r="M166" i="1"/>
  <c r="M167" i="1"/>
  <c r="M168" i="1"/>
  <c r="M169" i="1"/>
  <c r="M171" i="1"/>
  <c r="M172" i="1"/>
  <c r="M173" i="1"/>
  <c r="M174" i="1"/>
  <c r="M175" i="1"/>
  <c r="M176" i="1"/>
  <c r="M177" i="1"/>
  <c r="M179" i="1"/>
  <c r="M180" i="1"/>
  <c r="M181" i="1"/>
  <c r="M182" i="1"/>
  <c r="M183" i="1"/>
  <c r="M184" i="1"/>
  <c r="M185" i="1"/>
  <c r="M187" i="1"/>
  <c r="M188" i="1"/>
  <c r="M189" i="1"/>
  <c r="M190" i="1"/>
  <c r="M191" i="1"/>
  <c r="M192" i="1"/>
  <c r="M193" i="1"/>
  <c r="M195" i="1"/>
  <c r="M196" i="1"/>
  <c r="M197" i="1"/>
  <c r="M198" i="1"/>
  <c r="M199" i="1"/>
  <c r="M200" i="1"/>
  <c r="M201" i="1"/>
  <c r="M203" i="1"/>
  <c r="M204" i="1"/>
  <c r="M205" i="1"/>
  <c r="M206" i="1"/>
  <c r="M207" i="1"/>
  <c r="M208" i="1"/>
  <c r="M209" i="1"/>
  <c r="M211" i="1"/>
  <c r="M212" i="1"/>
  <c r="M213" i="1"/>
  <c r="M214" i="1"/>
  <c r="M215" i="1"/>
  <c r="M216" i="1"/>
  <c r="M217" i="1"/>
  <c r="M219" i="1"/>
  <c r="M220" i="1"/>
  <c r="M221" i="1"/>
  <c r="M222" i="1"/>
  <c r="M223" i="1"/>
  <c r="M224" i="1"/>
  <c r="M225" i="1"/>
  <c r="M227" i="1"/>
  <c r="M228" i="1"/>
  <c r="M229" i="1"/>
  <c r="M230" i="1"/>
  <c r="M231" i="1"/>
  <c r="M232" i="1"/>
  <c r="M233" i="1"/>
  <c r="M235" i="1"/>
  <c r="M236" i="1"/>
  <c r="M237" i="1"/>
  <c r="M238" i="1"/>
  <c r="M239" i="1"/>
  <c r="M240" i="1"/>
  <c r="M241" i="1"/>
  <c r="M243" i="1"/>
  <c r="M244" i="1"/>
  <c r="M245" i="1"/>
  <c r="M246" i="1"/>
  <c r="M247" i="1"/>
  <c r="M248" i="1"/>
  <c r="M249" i="1"/>
  <c r="M251" i="1"/>
  <c r="M252" i="1"/>
  <c r="M253" i="1"/>
  <c r="M254" i="1"/>
  <c r="M255" i="1"/>
  <c r="M256" i="1"/>
  <c r="M257" i="1"/>
  <c r="M259" i="1"/>
  <c r="M260" i="1"/>
  <c r="M261" i="1"/>
  <c r="M262" i="1"/>
  <c r="M263" i="1"/>
  <c r="M264" i="1"/>
  <c r="M265" i="1"/>
  <c r="M267" i="1"/>
  <c r="M268" i="1"/>
  <c r="M269" i="1"/>
  <c r="M270" i="1"/>
  <c r="M271" i="1"/>
  <c r="M272" i="1"/>
  <c r="M273" i="1"/>
  <c r="M275" i="1"/>
  <c r="M276" i="1"/>
  <c r="M277" i="1"/>
  <c r="M278" i="1"/>
  <c r="M279" i="1"/>
  <c r="M280" i="1"/>
  <c r="M281" i="1"/>
  <c r="M283" i="1"/>
  <c r="M284" i="1"/>
  <c r="M285" i="1"/>
  <c r="M286" i="1"/>
  <c r="M287" i="1"/>
  <c r="M288" i="1"/>
  <c r="M289" i="1"/>
  <c r="M291" i="1"/>
  <c r="M292" i="1"/>
  <c r="M293" i="1"/>
  <c r="M294" i="1"/>
  <c r="M295" i="1"/>
  <c r="M296" i="1"/>
  <c r="M297" i="1"/>
  <c r="M299" i="1"/>
  <c r="M300" i="1"/>
  <c r="M301" i="1"/>
  <c r="M302" i="1"/>
  <c r="M303" i="1"/>
  <c r="M304" i="1"/>
  <c r="M305" i="1"/>
  <c r="M307" i="1"/>
  <c r="M308" i="1"/>
  <c r="M309" i="1"/>
  <c r="M310" i="1"/>
  <c r="M311" i="1"/>
  <c r="M312" i="1"/>
  <c r="M313" i="1"/>
  <c r="M315" i="1"/>
  <c r="M316" i="1"/>
  <c r="M317" i="1"/>
  <c r="M318" i="1"/>
  <c r="M319" i="1"/>
  <c r="M320" i="1"/>
  <c r="M321" i="1"/>
  <c r="M323" i="1"/>
  <c r="M324" i="1"/>
  <c r="M325" i="1"/>
  <c r="M326" i="1"/>
  <c r="M327" i="1"/>
  <c r="M328" i="1"/>
  <c r="M329" i="1"/>
  <c r="M331" i="1"/>
  <c r="M332" i="1"/>
  <c r="M333" i="1"/>
  <c r="M334" i="1"/>
  <c r="M335" i="1"/>
  <c r="M336" i="1"/>
  <c r="M337" i="1"/>
  <c r="M339" i="1"/>
  <c r="M340" i="1"/>
  <c r="M341" i="1"/>
  <c r="M342" i="1"/>
  <c r="M343" i="1"/>
  <c r="M344" i="1"/>
  <c r="M345" i="1"/>
  <c r="M347" i="1"/>
  <c r="M348" i="1"/>
  <c r="M349" i="1"/>
  <c r="M350" i="1"/>
  <c r="M351" i="1"/>
  <c r="M352" i="1"/>
  <c r="M353" i="1"/>
  <c r="M355" i="1"/>
  <c r="M356" i="1"/>
  <c r="M357" i="1"/>
  <c r="M358" i="1"/>
  <c r="M359" i="1"/>
  <c r="M360" i="1"/>
  <c r="M361" i="1"/>
  <c r="M363" i="1"/>
  <c r="M364" i="1"/>
  <c r="M365" i="1"/>
  <c r="M366" i="1"/>
  <c r="M367" i="1"/>
  <c r="M368" i="1"/>
  <c r="M369" i="1"/>
  <c r="M371" i="1"/>
  <c r="M372" i="1"/>
  <c r="M373" i="1"/>
  <c r="M374" i="1"/>
  <c r="M375" i="1"/>
  <c r="M376" i="1"/>
  <c r="M377" i="1"/>
  <c r="M379" i="1"/>
  <c r="M380" i="1"/>
  <c r="M381" i="1"/>
  <c r="M382" i="1"/>
  <c r="M383" i="1"/>
  <c r="M384" i="1"/>
  <c r="M385" i="1"/>
  <c r="M387" i="1"/>
  <c r="M388" i="1"/>
  <c r="M389" i="1"/>
  <c r="M390" i="1"/>
  <c r="M391" i="1"/>
  <c r="M392" i="1"/>
  <c r="M393" i="1"/>
  <c r="M395" i="1"/>
  <c r="M396" i="1"/>
  <c r="M397" i="1"/>
  <c r="M398" i="1"/>
  <c r="M399" i="1"/>
  <c r="M400" i="1"/>
  <c r="M401" i="1"/>
  <c r="M403" i="1"/>
  <c r="M404" i="1"/>
  <c r="M405" i="1"/>
  <c r="M406" i="1"/>
  <c r="M407" i="1"/>
  <c r="M408" i="1"/>
  <c r="M409" i="1"/>
  <c r="M411" i="1"/>
  <c r="M412" i="1"/>
  <c r="M413" i="1"/>
  <c r="M414" i="1"/>
  <c r="M415" i="1"/>
  <c r="M416" i="1"/>
  <c r="M417" i="1"/>
  <c r="M419" i="1"/>
  <c r="M420" i="1"/>
  <c r="M421" i="1"/>
  <c r="M422" i="1"/>
  <c r="M423" i="1"/>
  <c r="M424" i="1"/>
  <c r="M425" i="1"/>
  <c r="M427" i="1"/>
  <c r="M428" i="1"/>
  <c r="M429" i="1"/>
  <c r="M430" i="1"/>
  <c r="M431" i="1"/>
  <c r="M432" i="1"/>
  <c r="M433" i="1"/>
  <c r="M435" i="1"/>
  <c r="M436" i="1"/>
  <c r="M437" i="1"/>
  <c r="M438" i="1"/>
  <c r="M439" i="1"/>
  <c r="M440" i="1"/>
  <c r="M441" i="1"/>
  <c r="M443" i="1"/>
  <c r="M444" i="1"/>
  <c r="M445" i="1"/>
  <c r="M446" i="1"/>
  <c r="M447" i="1"/>
  <c r="M448" i="1"/>
  <c r="M449" i="1"/>
  <c r="M451" i="1"/>
  <c r="M452" i="1"/>
  <c r="M453" i="1"/>
  <c r="M454" i="1"/>
  <c r="M455" i="1"/>
  <c r="M456" i="1"/>
  <c r="M457" i="1"/>
  <c r="M459" i="1"/>
  <c r="M460" i="1"/>
  <c r="M461" i="1"/>
  <c r="M462" i="1"/>
  <c r="M463" i="1"/>
  <c r="M464" i="1"/>
  <c r="M465" i="1"/>
  <c r="M467" i="1"/>
  <c r="M468" i="1"/>
  <c r="M469" i="1"/>
  <c r="M470" i="1"/>
  <c r="M471" i="1"/>
  <c r="M472" i="1"/>
  <c r="M473" i="1"/>
  <c r="M475" i="1"/>
  <c r="M476" i="1"/>
  <c r="M477" i="1"/>
  <c r="M478" i="1"/>
  <c r="M479" i="1"/>
  <c r="M480" i="1"/>
  <c r="M481" i="1"/>
  <c r="M483" i="1"/>
  <c r="M484" i="1"/>
  <c r="M485" i="1"/>
  <c r="M486" i="1"/>
  <c r="M487" i="1"/>
  <c r="M488" i="1"/>
  <c r="M489" i="1"/>
  <c r="M491" i="1"/>
  <c r="M492" i="1"/>
  <c r="M493" i="1"/>
  <c r="M494" i="1"/>
  <c r="M495" i="1"/>
  <c r="M496" i="1"/>
  <c r="M497" i="1"/>
  <c r="M499" i="1"/>
  <c r="M500" i="1"/>
  <c r="M501" i="1"/>
  <c r="M502" i="1"/>
  <c r="M503" i="1"/>
  <c r="M504" i="1"/>
  <c r="M505" i="1"/>
  <c r="M507" i="1"/>
  <c r="M508" i="1"/>
  <c r="M509" i="1"/>
  <c r="M510" i="1"/>
  <c r="M511" i="1"/>
  <c r="M512" i="1"/>
  <c r="M513" i="1"/>
  <c r="M515" i="1"/>
  <c r="M516" i="1"/>
  <c r="M517" i="1"/>
  <c r="M518" i="1"/>
  <c r="M519" i="1"/>
  <c r="M520" i="1"/>
  <c r="M521" i="1"/>
  <c r="M523" i="1"/>
  <c r="M524" i="1"/>
  <c r="M525" i="1"/>
  <c r="M526" i="1"/>
  <c r="M527" i="1"/>
  <c r="M528" i="1"/>
  <c r="M529" i="1"/>
  <c r="M531" i="1"/>
  <c r="M532" i="1"/>
  <c r="M533" i="1"/>
  <c r="M534" i="1"/>
  <c r="M535" i="1"/>
  <c r="M536" i="1"/>
  <c r="M537" i="1"/>
  <c r="M539" i="1"/>
  <c r="M540" i="1"/>
  <c r="M541" i="1"/>
  <c r="M542" i="1"/>
  <c r="M543" i="1"/>
  <c r="M544" i="1"/>
  <c r="M545" i="1"/>
  <c r="M547" i="1"/>
  <c r="M548" i="1"/>
  <c r="M549" i="1"/>
  <c r="M550" i="1"/>
  <c r="M551" i="1"/>
  <c r="M552" i="1"/>
  <c r="M553" i="1"/>
  <c r="M555" i="1"/>
  <c r="M556" i="1"/>
  <c r="M557" i="1"/>
  <c r="M558" i="1"/>
  <c r="M559" i="1"/>
  <c r="M560" i="1"/>
  <c r="M561" i="1"/>
  <c r="M563" i="1"/>
  <c r="M564" i="1"/>
  <c r="M565" i="1"/>
  <c r="M566" i="1"/>
  <c r="M567" i="1"/>
  <c r="M568" i="1"/>
  <c r="M569" i="1"/>
  <c r="M571" i="1"/>
  <c r="M572" i="1"/>
  <c r="M573" i="1"/>
  <c r="M574" i="1"/>
  <c r="M575" i="1"/>
  <c r="M576" i="1"/>
  <c r="M577" i="1"/>
  <c r="M579" i="1"/>
  <c r="M580" i="1"/>
  <c r="M581" i="1"/>
  <c r="M582" i="1"/>
  <c r="M583" i="1"/>
  <c r="M584" i="1"/>
  <c r="M585" i="1"/>
  <c r="M587" i="1"/>
  <c r="M588" i="1"/>
  <c r="M589" i="1"/>
  <c r="M590" i="1"/>
  <c r="M591" i="1"/>
  <c r="M592" i="1"/>
  <c r="M593" i="1"/>
  <c r="M595" i="1"/>
  <c r="M596" i="1"/>
  <c r="M597" i="1"/>
  <c r="M598" i="1"/>
  <c r="M599" i="1"/>
  <c r="M600" i="1"/>
  <c r="M601" i="1"/>
  <c r="M603" i="1"/>
  <c r="M604" i="1"/>
  <c r="M605" i="1"/>
  <c r="M606" i="1"/>
  <c r="M607" i="1"/>
  <c r="M608" i="1"/>
  <c r="M609" i="1"/>
  <c r="M611" i="1"/>
  <c r="M612" i="1"/>
  <c r="M613" i="1"/>
  <c r="M614" i="1"/>
  <c r="M615" i="1"/>
  <c r="M616" i="1"/>
  <c r="M617" i="1"/>
  <c r="M619" i="1"/>
  <c r="M620" i="1"/>
  <c r="M621" i="1"/>
  <c r="M622" i="1"/>
  <c r="M623" i="1"/>
  <c r="M624" i="1"/>
  <c r="M625" i="1"/>
  <c r="M627" i="1"/>
  <c r="M628" i="1"/>
  <c r="M629" i="1"/>
  <c r="M630" i="1"/>
  <c r="M631" i="1"/>
  <c r="M632" i="1"/>
  <c r="M633" i="1"/>
  <c r="M635" i="1"/>
  <c r="M636" i="1"/>
  <c r="M637" i="1"/>
  <c r="M638" i="1"/>
  <c r="M639" i="1"/>
  <c r="M640" i="1"/>
  <c r="M641" i="1"/>
  <c r="M643" i="1"/>
  <c r="M644" i="1"/>
  <c r="M645" i="1"/>
  <c r="M646" i="1"/>
  <c r="M647" i="1"/>
  <c r="M648" i="1"/>
  <c r="M649" i="1"/>
  <c r="M651" i="1"/>
  <c r="M652" i="1"/>
  <c r="M653" i="1"/>
  <c r="M654" i="1"/>
  <c r="M655" i="1"/>
  <c r="M656" i="1"/>
  <c r="M657" i="1"/>
  <c r="M659" i="1"/>
  <c r="M660" i="1"/>
  <c r="M661" i="1"/>
  <c r="M662" i="1"/>
  <c r="M663" i="1"/>
  <c r="M664" i="1"/>
  <c r="M665" i="1"/>
  <c r="M667" i="1"/>
  <c r="M668" i="1"/>
  <c r="M669" i="1"/>
  <c r="M670" i="1"/>
  <c r="M671" i="1"/>
  <c r="M672" i="1"/>
  <c r="M673" i="1"/>
  <c r="M675" i="1"/>
  <c r="M676" i="1"/>
  <c r="M677" i="1"/>
  <c r="M678" i="1"/>
  <c r="M679" i="1"/>
  <c r="M680" i="1"/>
  <c r="M681" i="1"/>
  <c r="M683" i="1"/>
  <c r="M684" i="1"/>
  <c r="M685" i="1"/>
  <c r="M686" i="1"/>
  <c r="M687" i="1"/>
  <c r="M688" i="1"/>
  <c r="M689" i="1"/>
  <c r="M691" i="1"/>
  <c r="M692" i="1"/>
  <c r="M693" i="1"/>
  <c r="M694" i="1"/>
  <c r="M695" i="1"/>
  <c r="M696" i="1"/>
  <c r="M697" i="1"/>
  <c r="M699" i="1"/>
  <c r="M700" i="1"/>
  <c r="M701" i="1"/>
  <c r="M702" i="1"/>
  <c r="M703" i="1"/>
  <c r="M704" i="1"/>
  <c r="M705" i="1"/>
  <c r="M707" i="1"/>
  <c r="M708" i="1"/>
  <c r="M709" i="1"/>
  <c r="M710" i="1"/>
  <c r="M711" i="1"/>
  <c r="M712" i="1"/>
  <c r="M713" i="1"/>
  <c r="M715" i="1"/>
  <c r="M716" i="1"/>
  <c r="M717" i="1"/>
  <c r="M718" i="1"/>
  <c r="M719" i="1"/>
  <c r="M720" i="1"/>
  <c r="M721" i="1"/>
  <c r="M723" i="1"/>
  <c r="M724" i="1"/>
  <c r="M725" i="1"/>
  <c r="M726" i="1"/>
  <c r="M727" i="1"/>
  <c r="M728" i="1"/>
  <c r="M729" i="1"/>
  <c r="M731" i="1"/>
  <c r="M732" i="1"/>
  <c r="M733" i="1"/>
  <c r="M734" i="1"/>
  <c r="M735" i="1"/>
  <c r="M736" i="1"/>
  <c r="M737" i="1"/>
  <c r="M739" i="1"/>
  <c r="M740" i="1"/>
  <c r="M741" i="1"/>
  <c r="M742" i="1"/>
  <c r="M743" i="1"/>
  <c r="M744" i="1"/>
  <c r="M745" i="1"/>
  <c r="M747" i="1"/>
  <c r="M748" i="1"/>
  <c r="M749" i="1"/>
  <c r="M750" i="1"/>
  <c r="M751" i="1"/>
  <c r="M752" i="1"/>
  <c r="M753" i="1"/>
  <c r="M755" i="1"/>
  <c r="M756" i="1"/>
  <c r="M757" i="1"/>
  <c r="M758" i="1"/>
  <c r="M759" i="1"/>
  <c r="M760" i="1"/>
  <c r="M761" i="1"/>
  <c r="M763" i="1"/>
  <c r="M764" i="1"/>
  <c r="M765" i="1"/>
  <c r="M766" i="1"/>
  <c r="M767" i="1"/>
  <c r="M768" i="1"/>
  <c r="M769" i="1"/>
  <c r="M771" i="1"/>
  <c r="M772" i="1"/>
  <c r="M773" i="1"/>
  <c r="M774" i="1"/>
  <c r="M775" i="1"/>
  <c r="M776" i="1"/>
  <c r="M777" i="1"/>
  <c r="M779" i="1"/>
  <c r="M780" i="1"/>
  <c r="M781" i="1"/>
  <c r="M782" i="1"/>
  <c r="M783" i="1"/>
  <c r="M784" i="1"/>
  <c r="M785" i="1"/>
  <c r="M787" i="1"/>
  <c r="M788" i="1"/>
  <c r="M789" i="1"/>
  <c r="M790" i="1"/>
  <c r="M791" i="1"/>
  <c r="M792" i="1"/>
  <c r="M793" i="1"/>
  <c r="M795" i="1"/>
  <c r="M796" i="1"/>
  <c r="M797" i="1"/>
  <c r="M798" i="1"/>
  <c r="M799" i="1"/>
  <c r="M800" i="1"/>
  <c r="M801" i="1"/>
  <c r="M803" i="1"/>
  <c r="M804" i="1"/>
  <c r="M805" i="1"/>
  <c r="M806" i="1"/>
  <c r="M807" i="1"/>
  <c r="M808" i="1"/>
  <c r="M809" i="1"/>
  <c r="M811" i="1"/>
  <c r="M812" i="1"/>
  <c r="M813" i="1"/>
  <c r="M814" i="1"/>
  <c r="M815" i="1"/>
  <c r="M816" i="1"/>
  <c r="M817" i="1"/>
  <c r="M819" i="1"/>
  <c r="M820" i="1"/>
  <c r="M821" i="1"/>
  <c r="M822" i="1"/>
  <c r="M823" i="1"/>
  <c r="M824" i="1"/>
  <c r="M825" i="1"/>
  <c r="M827" i="1"/>
  <c r="M828" i="1"/>
  <c r="M829" i="1"/>
  <c r="M830" i="1"/>
  <c r="M831" i="1"/>
  <c r="M832" i="1"/>
  <c r="M833" i="1"/>
  <c r="M835" i="1"/>
  <c r="M836" i="1"/>
  <c r="M837" i="1"/>
  <c r="M838" i="1"/>
  <c r="M839" i="1"/>
  <c r="M840" i="1"/>
  <c r="M841" i="1"/>
  <c r="M843" i="1"/>
  <c r="M844" i="1"/>
  <c r="M845" i="1"/>
  <c r="M846" i="1"/>
  <c r="M847" i="1"/>
  <c r="M848" i="1"/>
  <c r="M849" i="1"/>
  <c r="M851" i="1"/>
  <c r="M852" i="1"/>
  <c r="M853" i="1"/>
  <c r="M854" i="1"/>
  <c r="M855" i="1"/>
  <c r="M856" i="1"/>
  <c r="M857" i="1"/>
  <c r="M859" i="1"/>
  <c r="M860" i="1"/>
  <c r="M861" i="1"/>
  <c r="M862" i="1"/>
  <c r="M863" i="1"/>
  <c r="M864" i="1"/>
  <c r="M865" i="1"/>
  <c r="M867" i="1"/>
  <c r="M868" i="1"/>
  <c r="M869" i="1"/>
  <c r="M870" i="1"/>
  <c r="M871" i="1"/>
  <c r="M872" i="1"/>
  <c r="M873" i="1"/>
  <c r="M875" i="1"/>
  <c r="M876" i="1"/>
  <c r="M877" i="1"/>
  <c r="M878" i="1"/>
  <c r="M879" i="1"/>
  <c r="M880" i="1"/>
  <c r="M881" i="1"/>
  <c r="M883" i="1"/>
  <c r="M884" i="1"/>
  <c r="M885" i="1"/>
  <c r="M886" i="1"/>
  <c r="M887" i="1"/>
  <c r="M888" i="1"/>
  <c r="M889" i="1"/>
  <c r="M891" i="1"/>
  <c r="M892" i="1"/>
  <c r="M893" i="1"/>
  <c r="M894" i="1"/>
  <c r="M895" i="1"/>
  <c r="M896" i="1"/>
  <c r="M897" i="1"/>
  <c r="M899" i="1"/>
  <c r="M900" i="1"/>
  <c r="M901" i="1"/>
  <c r="M902" i="1"/>
  <c r="M903" i="1"/>
  <c r="M904" i="1"/>
  <c r="M905" i="1"/>
  <c r="M907" i="1"/>
  <c r="M908" i="1"/>
  <c r="M909" i="1"/>
  <c r="M910" i="1"/>
  <c r="M911" i="1"/>
  <c r="M912" i="1"/>
  <c r="M913" i="1"/>
  <c r="M915" i="1"/>
  <c r="M916" i="1"/>
  <c r="M917" i="1"/>
  <c r="M918" i="1"/>
  <c r="M919" i="1"/>
  <c r="M920" i="1"/>
  <c r="M921" i="1"/>
  <c r="M923" i="1"/>
  <c r="M924" i="1"/>
  <c r="M925" i="1"/>
  <c r="M926" i="1"/>
  <c r="M927" i="1"/>
  <c r="M928" i="1"/>
  <c r="M929" i="1"/>
  <c r="M931" i="1"/>
  <c r="M932" i="1"/>
  <c r="M933" i="1"/>
  <c r="M934" i="1"/>
  <c r="M935" i="1"/>
  <c r="M936" i="1"/>
  <c r="M937" i="1"/>
  <c r="M939" i="1"/>
  <c r="M940" i="1"/>
  <c r="M941" i="1"/>
  <c r="M942" i="1"/>
  <c r="M943" i="1"/>
  <c r="M944" i="1"/>
  <c r="M945" i="1"/>
  <c r="M947" i="1"/>
  <c r="M948" i="1"/>
  <c r="M949" i="1"/>
  <c r="M950" i="1"/>
  <c r="M951" i="1"/>
  <c r="M952" i="1"/>
  <c r="M953" i="1"/>
  <c r="M955" i="1"/>
  <c r="M956" i="1"/>
  <c r="M957" i="1"/>
  <c r="M958" i="1"/>
  <c r="M959" i="1"/>
  <c r="M960" i="1"/>
  <c r="M961" i="1"/>
  <c r="M963" i="1"/>
  <c r="M964" i="1"/>
  <c r="M965" i="1"/>
  <c r="M966" i="1"/>
  <c r="M967" i="1"/>
  <c r="M968" i="1"/>
  <c r="M969" i="1"/>
  <c r="M971" i="1"/>
  <c r="M972" i="1"/>
  <c r="M973" i="1"/>
  <c r="M974" i="1"/>
  <c r="M975" i="1"/>
  <c r="M976" i="1"/>
  <c r="M977" i="1"/>
  <c r="M979" i="1"/>
  <c r="M980" i="1"/>
  <c r="M981" i="1"/>
  <c r="M982" i="1"/>
  <c r="M983" i="1"/>
  <c r="M984" i="1"/>
  <c r="M985" i="1"/>
  <c r="M987" i="1"/>
  <c r="M988" i="1"/>
  <c r="M989" i="1"/>
  <c r="M990" i="1"/>
  <c r="M991" i="1"/>
  <c r="M992" i="1"/>
  <c r="M993" i="1"/>
  <c r="M995" i="1"/>
  <c r="M996" i="1"/>
  <c r="M997" i="1"/>
  <c r="M998" i="1"/>
  <c r="M999" i="1"/>
  <c r="M1000" i="1"/>
  <c r="M1001" i="1"/>
  <c r="M1003" i="1"/>
  <c r="M1004" i="1"/>
  <c r="M1005" i="1"/>
  <c r="M1006" i="1"/>
  <c r="M1007" i="1"/>
  <c r="M1008" i="1"/>
  <c r="M1009" i="1"/>
  <c r="M1011" i="1"/>
  <c r="M1012" i="1"/>
  <c r="M1013" i="1"/>
  <c r="M1014" i="1"/>
  <c r="M1015" i="1"/>
  <c r="M1016" i="1"/>
  <c r="M1017" i="1"/>
  <c r="M1019" i="1"/>
  <c r="M1020" i="1"/>
  <c r="M1021" i="1"/>
  <c r="M1022" i="1"/>
  <c r="M1023" i="1"/>
  <c r="M1024" i="1"/>
  <c r="M1025" i="1"/>
  <c r="M1027" i="1"/>
  <c r="M1028" i="1"/>
  <c r="M1029" i="1"/>
  <c r="M1030" i="1"/>
  <c r="M1031" i="1"/>
  <c r="M1032" i="1"/>
  <c r="M1033" i="1"/>
  <c r="M1035" i="1"/>
  <c r="M1036" i="1"/>
  <c r="M1037" i="1"/>
  <c r="M1038" i="1"/>
  <c r="M1039" i="1"/>
  <c r="M1040" i="1"/>
  <c r="M1041" i="1"/>
  <c r="M1043" i="1"/>
  <c r="M1044" i="1"/>
  <c r="M1045" i="1"/>
  <c r="M1046" i="1"/>
  <c r="M1047" i="1"/>
  <c r="M1048" i="1"/>
  <c r="M1049" i="1"/>
  <c r="M1051" i="1"/>
  <c r="M1052" i="1"/>
  <c r="M1053" i="1"/>
  <c r="M1054" i="1"/>
  <c r="M1055" i="1"/>
  <c r="M1056" i="1"/>
  <c r="M1057" i="1"/>
  <c r="M1059" i="1"/>
  <c r="M1060" i="1"/>
  <c r="M1061" i="1"/>
  <c r="M1062" i="1"/>
  <c r="M1063" i="1"/>
  <c r="M1064" i="1"/>
  <c r="M1065" i="1"/>
  <c r="M1067" i="1"/>
  <c r="M1068" i="1"/>
  <c r="M1069" i="1"/>
  <c r="M1070" i="1"/>
  <c r="M1071" i="1"/>
  <c r="M1072" i="1"/>
  <c r="M1073" i="1"/>
  <c r="M1075" i="1"/>
  <c r="M1076" i="1"/>
  <c r="M1077" i="1"/>
  <c r="M1078" i="1"/>
  <c r="M1079" i="1"/>
  <c r="M1080" i="1"/>
  <c r="M1081" i="1"/>
  <c r="M1083" i="1"/>
  <c r="M1084" i="1"/>
  <c r="M1085" i="1"/>
  <c r="M1086" i="1"/>
  <c r="M1087" i="1"/>
  <c r="M1088" i="1"/>
  <c r="M1089" i="1"/>
  <c r="M1091" i="1"/>
  <c r="M1092" i="1"/>
  <c r="M1093" i="1"/>
  <c r="M1094" i="1"/>
  <c r="M1095" i="1"/>
  <c r="M1096" i="1"/>
  <c r="M1097" i="1"/>
  <c r="M1099" i="1"/>
  <c r="M1100" i="1"/>
  <c r="M1101" i="1"/>
  <c r="M1102" i="1"/>
  <c r="M1103" i="1"/>
  <c r="M1104" i="1"/>
  <c r="M1105" i="1"/>
  <c r="M1107" i="1"/>
  <c r="M1108" i="1"/>
  <c r="M1109" i="1"/>
  <c r="M1110" i="1"/>
  <c r="M1111" i="1"/>
  <c r="M1112" i="1"/>
  <c r="M1113" i="1"/>
  <c r="M1115" i="1"/>
  <c r="M1116" i="1"/>
  <c r="M1117" i="1"/>
  <c r="M1118" i="1"/>
  <c r="M1119" i="1"/>
  <c r="M1120" i="1"/>
  <c r="M1121" i="1"/>
  <c r="M1123" i="1"/>
  <c r="M1124" i="1"/>
  <c r="M1125" i="1"/>
  <c r="M1126" i="1"/>
  <c r="M1127" i="1"/>
  <c r="M1128" i="1"/>
  <c r="M1129" i="1"/>
  <c r="M1131" i="1"/>
  <c r="M1132" i="1"/>
  <c r="M1133" i="1"/>
  <c r="M1134" i="1"/>
  <c r="M1135" i="1"/>
  <c r="M1136" i="1"/>
  <c r="M1137" i="1"/>
  <c r="M1139" i="1"/>
  <c r="M1140" i="1"/>
  <c r="M1141" i="1"/>
  <c r="M1142" i="1"/>
  <c r="M1143" i="1"/>
  <c r="M1144" i="1"/>
  <c r="M1145" i="1"/>
  <c r="M1147" i="1"/>
  <c r="M1148" i="1"/>
  <c r="M1149" i="1"/>
  <c r="M1150" i="1"/>
  <c r="M1151" i="1"/>
  <c r="M1152" i="1"/>
  <c r="M1153" i="1"/>
  <c r="M1155" i="1"/>
  <c r="M1156" i="1"/>
  <c r="M1157" i="1"/>
  <c r="M1158" i="1"/>
  <c r="M1159" i="1"/>
  <c r="M1160" i="1"/>
  <c r="M1161" i="1"/>
  <c r="M1163" i="1"/>
  <c r="M1164" i="1"/>
  <c r="M1165" i="1"/>
  <c r="M1166" i="1"/>
  <c r="M1167" i="1"/>
  <c r="M1168" i="1"/>
  <c r="M1169" i="1"/>
  <c r="M1171" i="1"/>
  <c r="M1172" i="1"/>
  <c r="M1173" i="1"/>
  <c r="M1174" i="1"/>
  <c r="M1175" i="1"/>
  <c r="M1176" i="1"/>
  <c r="M1177" i="1"/>
  <c r="M1179" i="1"/>
  <c r="M1180" i="1"/>
  <c r="M1181" i="1"/>
  <c r="M1182" i="1"/>
  <c r="M1183" i="1"/>
  <c r="M1184" i="1"/>
  <c r="M1185" i="1"/>
  <c r="M1187" i="1"/>
  <c r="M1188" i="1"/>
  <c r="M1189" i="1"/>
  <c r="M1190" i="1"/>
  <c r="M1191" i="1"/>
  <c r="M1192" i="1"/>
  <c r="M1193" i="1"/>
  <c r="M1195" i="1"/>
  <c r="M1196" i="1"/>
  <c r="M1197" i="1"/>
  <c r="M1198" i="1"/>
  <c r="M1199" i="1"/>
  <c r="M1200" i="1"/>
  <c r="M1201" i="1"/>
  <c r="M1203" i="1"/>
  <c r="M1204" i="1"/>
  <c r="M1205" i="1"/>
  <c r="M1206" i="1"/>
  <c r="M1207" i="1"/>
  <c r="M1208" i="1"/>
  <c r="M1209" i="1"/>
  <c r="M1211" i="1"/>
  <c r="M1212" i="1"/>
  <c r="M1213" i="1"/>
  <c r="M1214" i="1"/>
  <c r="M1215" i="1"/>
  <c r="M1216" i="1"/>
  <c r="M1217" i="1"/>
  <c r="M1219" i="1"/>
  <c r="M1220" i="1"/>
  <c r="M1221" i="1"/>
  <c r="M1222" i="1"/>
  <c r="M1223" i="1"/>
  <c r="M1224" i="1"/>
  <c r="M1225" i="1"/>
  <c r="M1227" i="1"/>
  <c r="M1228" i="1"/>
  <c r="M1229" i="1"/>
  <c r="M1230" i="1"/>
  <c r="M1231" i="1"/>
  <c r="M1232" i="1"/>
  <c r="M1233" i="1"/>
  <c r="M1235" i="1"/>
  <c r="M1236" i="1"/>
  <c r="M1237" i="1"/>
  <c r="M1238" i="1"/>
  <c r="M1239" i="1"/>
  <c r="M1240" i="1"/>
  <c r="M1241" i="1"/>
  <c r="M1243" i="1"/>
  <c r="M1244" i="1"/>
  <c r="M1245" i="1"/>
  <c r="M1246" i="1"/>
  <c r="M1247" i="1"/>
  <c r="M1248" i="1"/>
  <c r="M1249" i="1"/>
  <c r="M1251" i="1"/>
  <c r="M1252" i="1"/>
  <c r="M1253" i="1"/>
  <c r="M1254" i="1"/>
  <c r="M1255" i="1"/>
  <c r="M1256" i="1"/>
  <c r="M1257" i="1"/>
  <c r="M1259" i="1"/>
  <c r="M1260" i="1"/>
  <c r="M1261" i="1"/>
  <c r="M1262" i="1"/>
  <c r="M1263" i="1"/>
  <c r="M1264" i="1"/>
  <c r="M1265" i="1"/>
  <c r="M1267" i="1"/>
  <c r="M1268" i="1"/>
  <c r="M1269" i="1"/>
  <c r="M1270" i="1"/>
  <c r="M1271" i="1"/>
  <c r="M1272" i="1"/>
  <c r="M1273" i="1"/>
  <c r="M1275" i="1"/>
  <c r="M1276" i="1"/>
  <c r="M1277" i="1"/>
  <c r="M1278" i="1"/>
  <c r="M1279" i="1"/>
  <c r="M1280" i="1"/>
  <c r="M1281" i="1"/>
  <c r="M1283" i="1"/>
  <c r="M1284" i="1"/>
  <c r="M1285" i="1"/>
  <c r="M1286" i="1"/>
  <c r="M1287" i="1"/>
  <c r="M1288" i="1"/>
  <c r="M1289" i="1"/>
  <c r="M1291" i="1"/>
  <c r="M1292" i="1"/>
  <c r="M1293" i="1"/>
  <c r="M1294" i="1"/>
  <c r="M1295" i="1"/>
  <c r="M1296" i="1"/>
  <c r="M1297" i="1"/>
  <c r="M1299" i="1"/>
  <c r="M1300" i="1"/>
  <c r="M1301" i="1"/>
  <c r="M1302" i="1"/>
  <c r="M1303" i="1"/>
  <c r="M1304" i="1"/>
  <c r="M1305" i="1"/>
  <c r="M1307" i="1"/>
  <c r="M1308" i="1"/>
  <c r="M1309" i="1"/>
  <c r="M1310" i="1"/>
  <c r="M1311" i="1"/>
  <c r="M1312" i="1"/>
  <c r="M1313" i="1"/>
  <c r="M1315" i="1"/>
  <c r="M1316" i="1"/>
  <c r="M1317" i="1"/>
  <c r="M1318" i="1"/>
  <c r="M1319" i="1"/>
  <c r="M1320" i="1"/>
  <c r="M1321" i="1"/>
  <c r="M1323" i="1"/>
  <c r="M1324" i="1"/>
  <c r="M1325" i="1"/>
  <c r="M1326" i="1"/>
  <c r="M1327" i="1"/>
  <c r="M1328" i="1"/>
  <c r="M1329" i="1"/>
  <c r="M1331" i="1"/>
  <c r="M1332" i="1"/>
  <c r="M1333" i="1"/>
  <c r="M1334" i="1"/>
  <c r="M1335" i="1"/>
  <c r="M1336" i="1"/>
  <c r="M1337" i="1"/>
  <c r="M1339" i="1"/>
  <c r="M1340" i="1"/>
  <c r="M1341" i="1"/>
  <c r="M1342" i="1"/>
  <c r="M1343" i="1"/>
  <c r="M1344" i="1"/>
  <c r="M1345" i="1"/>
  <c r="M1347" i="1"/>
  <c r="M1348" i="1"/>
  <c r="M1349" i="1"/>
  <c r="M1350" i="1"/>
  <c r="M1351" i="1"/>
  <c r="M1352" i="1"/>
  <c r="M1353" i="1"/>
  <c r="M1355" i="1"/>
  <c r="M1356" i="1"/>
  <c r="M1357" i="1"/>
  <c r="M1358" i="1"/>
  <c r="M1359" i="1"/>
  <c r="M1360" i="1"/>
  <c r="M1361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N2" i="1"/>
  <c r="O2" i="1"/>
  <c r="L464" i="1"/>
  <c r="L463" i="1" a="1"/>
  <c r="L463" i="1" s="1"/>
  <c r="L462" i="1"/>
  <c r="L82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F73" i="8"/>
  <c r="F72" i="8"/>
  <c r="F71" i="8"/>
  <c r="F70" i="8"/>
  <c r="F69" i="8"/>
  <c r="F68" i="8"/>
  <c r="F67" i="8"/>
  <c r="D73" i="8"/>
  <c r="D72" i="8"/>
  <c r="D71" i="8"/>
  <c r="D69" i="8"/>
  <c r="D70" i="8"/>
  <c r="D68" i="8"/>
  <c r="D67" i="8"/>
  <c r="F13" i="3" a="1"/>
  <c r="F13" i="3" s="1"/>
  <c r="E13" i="3" a="1"/>
  <c r="E13" i="3" s="1"/>
  <c r="D13" i="3" a="1"/>
  <c r="D13" i="3" s="1"/>
  <c r="C13" i="3" a="1"/>
  <c r="C13" i="3" s="1"/>
  <c r="C12" i="3" a="1"/>
  <c r="C12" i="3" s="1"/>
  <c r="F12" i="3" a="1"/>
  <c r="F12" i="3" s="1"/>
  <c r="E12" i="3" a="1"/>
  <c r="E12" i="3" s="1"/>
  <c r="D12" i="3" a="1"/>
  <c r="D12" i="3" s="1"/>
  <c r="C11" i="3" a="1"/>
  <c r="C11" i="3" s="1"/>
  <c r="C14" i="3" s="1"/>
  <c r="F11" i="3" a="1"/>
  <c r="F11" i="3" s="1"/>
  <c r="F14" i="3" s="1"/>
  <c r="E11" i="3" a="1"/>
  <c r="E11" i="3" s="1"/>
  <c r="E14" i="3" s="1"/>
  <c r="D11" i="3" a="1"/>
  <c r="D11" i="3" s="1"/>
  <c r="D14" i="3" s="1"/>
  <c r="C9" i="3" a="1"/>
  <c r="C9" i="3" s="1"/>
  <c r="F9" i="3" a="1"/>
  <c r="F9" i="3" s="1"/>
  <c r="E9" i="3" a="1"/>
  <c r="E9" i="3" s="1"/>
  <c r="D9" i="3" a="1"/>
  <c r="D9" i="3" s="1"/>
  <c r="D8" i="3" a="1"/>
  <c r="D8" i="3" s="1"/>
  <c r="D10" i="3" s="1"/>
  <c r="D15" i="3" s="1"/>
  <c r="C8" i="3" a="1"/>
  <c r="C8" i="3" s="1"/>
  <c r="F8" i="3" a="1"/>
  <c r="F8" i="3" s="1"/>
  <c r="E8" i="3" a="1"/>
  <c r="E8" i="3" s="1"/>
  <c r="E10" i="3" s="1"/>
  <c r="E15" i="3" s="1"/>
  <c r="I35" i="10" l="1"/>
  <c r="I34" i="10" s="1"/>
  <c r="J34" i="10" s="1"/>
  <c r="I39" i="10"/>
  <c r="I40" i="10" s="1"/>
  <c r="J35" i="10"/>
  <c r="G20" i="10"/>
  <c r="F20" i="10"/>
  <c r="H20" i="10"/>
  <c r="E10" i="10"/>
  <c r="E14" i="10"/>
  <c r="G10" i="10"/>
  <c r="G14" i="10"/>
  <c r="F10" i="3"/>
  <c r="F15" i="3" s="1"/>
  <c r="C10" i="3"/>
  <c r="C15" i="3" s="1"/>
  <c r="I38" i="10" l="1"/>
  <c r="J38" i="10" s="1"/>
  <c r="J39" i="10"/>
  <c r="I36" i="10"/>
  <c r="J36" i="10" s="1"/>
  <c r="I31" i="10"/>
  <c r="I32" i="10" s="1"/>
  <c r="I20" i="10" s="1"/>
  <c r="I22" i="10"/>
  <c r="J22" i="10" s="1"/>
  <c r="J40" i="10"/>
  <c r="I21" i="10"/>
  <c r="J21" i="10" s="1"/>
  <c r="G15" i="10"/>
  <c r="E15" i="10"/>
  <c r="J20" i="10" l="1"/>
  <c r="I8" i="10"/>
  <c r="I30" i="10"/>
  <c r="I15" i="10" l="1"/>
  <c r="J8" i="10"/>
  <c r="I10" i="10"/>
  <c r="J15" i="10" l="1"/>
  <c r="J10" i="10"/>
</calcChain>
</file>

<file path=xl/sharedStrings.xml><?xml version="1.0" encoding="utf-8"?>
<sst xmlns="http://schemas.openxmlformats.org/spreadsheetml/2006/main" count="9777" uniqueCount="617">
  <si>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</si>
  <si>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</si>
  <si>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</si>
  <si>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</si>
  <si>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</si>
  <si>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</si>
  <si>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</si>
  <si>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</si>
  <si>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</si>
  <si>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</si>
  <si>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</si>
  <si>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</si>
  <si>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</si>
  <si>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</si>
  <si>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</si>
  <si>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</si>
  <si>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</si>
  <si>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</si>
  <si>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</si>
  <si>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</si>
  <si>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</si>
  <si>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</si>
  <si>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</si>
  <si>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</si>
  <si>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</si>
  <si>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</si>
  <si>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</si>
  <si>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</si>
  <si>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</si>
  <si>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</si>
  <si>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</si>
  <si>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</si>
  <si>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</si>
  <si>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</si>
  <si>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</si>
  <si>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</si>
  <si>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</si>
  <si>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</si>
  <si>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</si>
  <si>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</si>
  <si>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</si>
  <si>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</si>
  <si>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</si>
  <si>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</si>
  <si>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</si>
  <si>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</si>
  <si>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</si>
  <si>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</si>
  <si>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</si>
  <si>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</si>
  <si>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</si>
  <si>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</si>
  <si>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</si>
  <si>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</si>
  <si>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</si>
  <si>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</si>
  <si>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</si>
  <si>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</si>
  <si>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</si>
  <si>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</si>
  <si>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</si>
  <si>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</si>
  <si>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</si>
  <si>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</si>
  <si>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</si>
  <si>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</si>
  <si>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</si>
  <si>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</si>
  <si>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</si>
  <si>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</si>
  <si>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</si>
  <si>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</si>
  <si>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</si>
  <si>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</si>
  <si>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</si>
  <si>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</si>
  <si>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</si>
  <si>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</si>
  <si>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</si>
  <si>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</si>
  <si>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</si>
  <si>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</si>
  <si>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</si>
  <si>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</si>
  <si>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</si>
  <si>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</si>
  <si>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</si>
  <si>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</si>
  <si>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</si>
  <si>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</si>
  <si>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</si>
  <si>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</si>
  <si>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</si>
  <si>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</si>
  <si>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</si>
  <si>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</si>
  <si>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</si>
  <si>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</si>
  <si>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</si>
  <si>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</si>
  <si>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</si>
  <si>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</si>
  <si>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</si>
  <si>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</si>
  <si>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</si>
  <si>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</si>
  <si>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</si>
  <si>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</si>
  <si>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</si>
  <si>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</si>
  <si>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</si>
  <si>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</si>
  <si>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</si>
  <si>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</si>
  <si>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</si>
  <si>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</si>
  <si>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</si>
  <si>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</si>
  <si>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</si>
  <si>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</si>
  <si>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</si>
  <si>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</si>
  <si>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</si>
  <si>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</si>
  <si>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</si>
  <si>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</si>
  <si>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</si>
  <si>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</si>
  <si>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</si>
  <si>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</si>
  <si>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</si>
  <si>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</si>
  <si>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</si>
  <si>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</si>
  <si>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</si>
  <si>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</si>
  <si>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</si>
  <si>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</si>
  <si>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</si>
  <si>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</si>
  <si>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</si>
  <si>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</si>
  <si>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</si>
  <si>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</si>
  <si>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</si>
  <si>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</si>
  <si>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</si>
  <si>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</si>
  <si>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</si>
  <si>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</si>
  <si>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</si>
  <si>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</si>
  <si>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</si>
  <si>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</si>
  <si>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</si>
  <si>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</si>
  <si>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</si>
  <si>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</si>
  <si>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</si>
  <si>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</si>
  <si>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</si>
  <si>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</si>
  <si>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</si>
  <si>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</si>
  <si>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</si>
  <si>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</si>
  <si>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</si>
  <si>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</si>
  <si>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</si>
  <si>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</si>
  <si>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</si>
  <si>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</si>
  <si>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</si>
  <si>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</si>
  <si>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</si>
  <si>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</si>
  <si>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</si>
  <si>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</si>
  <si>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</si>
  <si>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</si>
  <si>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</si>
  <si>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</si>
  <si>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</si>
  <si>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</si>
  <si>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</si>
  <si>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</si>
  <si>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</si>
  <si>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</si>
  <si>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</si>
  <si>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</si>
  <si>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</si>
  <si>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</si>
  <si>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</si>
  <si>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</si>
  <si>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</si>
  <si>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</si>
  <si>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</si>
  <si>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</si>
  <si>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</si>
  <si>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</si>
  <si>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</si>
  <si>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</si>
  <si>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</si>
  <si>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</si>
  <si>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</si>
  <si>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</si>
  <si>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</si>
  <si>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</si>
  <si>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</si>
  <si>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</si>
  <si>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</si>
  <si>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</si>
  <si>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</si>
  <si>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</si>
  <si>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</si>
  <si>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</si>
  <si>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</si>
  <si>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</si>
  <si>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</si>
  <si>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</si>
  <si>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</si>
  <si>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</si>
  <si>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</si>
  <si>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</si>
  <si>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</si>
  <si>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</si>
  <si>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</si>
  <si>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</si>
  <si>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</si>
  <si>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</si>
  <si>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</si>
  <si>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</si>
  <si>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</si>
  <si>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</si>
  <si>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</si>
  <si>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</si>
  <si>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</si>
  <si>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</si>
  <si>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</si>
  <si>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</si>
  <si>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</si>
  <si>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</si>
  <si>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</si>
  <si>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</si>
  <si>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</si>
  <si>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</si>
  <si>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</si>
  <si>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</si>
  <si>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</si>
  <si>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</si>
  <si>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</si>
  <si>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</si>
  <si>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</si>
  <si>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</si>
  <si>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</si>
  <si>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</si>
  <si>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</si>
  <si>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</si>
  <si>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</si>
  <si>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</si>
  <si>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</si>
  <si>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</si>
  <si>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</si>
  <si>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</si>
  <si>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</si>
  <si>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</si>
  <si>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</si>
  <si>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</si>
  <si>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</si>
  <si>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</si>
  <si>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</si>
  <si>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</si>
  <si>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</si>
  <si>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</si>
  <si>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</si>
  <si>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</si>
  <si>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</si>
  <si>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</si>
  <si>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</si>
  <si>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</si>
  <si>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</si>
  <si>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</si>
  <si>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</si>
  <si>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</si>
  <si>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</si>
  <si>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</si>
  <si>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</si>
  <si>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</si>
  <si>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</si>
  <si>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</si>
  <si>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</si>
  <si>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</si>
  <si>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</si>
  <si>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</si>
  <si>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</si>
  <si>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</si>
  <si>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</si>
  <si>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</si>
  <si>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</si>
  <si>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</si>
  <si>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</si>
  <si>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</si>
  <si>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</si>
  <si>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</si>
  <si>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</si>
  <si>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</si>
  <si>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</si>
  <si>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</si>
  <si>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</si>
  <si>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</si>
  <si>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</si>
  <si>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</si>
  <si>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</si>
  <si>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</si>
  <si>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</si>
  <si>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</si>
  <si>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</si>
  <si>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</si>
  <si>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</si>
  <si>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</si>
  <si>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</si>
  <si>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</si>
  <si>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</si>
  <si>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</si>
  <si>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</si>
  <si>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</si>
  <si>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</si>
  <si>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</si>
  <si>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</si>
  <si>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</si>
  <si>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</si>
  <si>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</si>
  <si>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</si>
  <si>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</si>
  <si>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</si>
  <si>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</si>
  <si>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</si>
  <si>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</si>
  <si>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</si>
  <si>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</si>
  <si>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</si>
  <si>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</si>
  <si>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</si>
  <si>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</si>
  <si>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</si>
  <si>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</si>
  <si>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</si>
  <si>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</si>
  <si>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</si>
  <si>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</si>
  <si>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</si>
  <si>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</si>
  <si>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</si>
  <si>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</si>
  <si>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</si>
  <si>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</si>
  <si>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</si>
  <si>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</si>
  <si>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</si>
  <si>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</si>
  <si>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</si>
  <si>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</si>
  <si>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</si>
  <si>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</si>
  <si>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</si>
  <si>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</si>
  <si>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</si>
  <si>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</si>
  <si>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</si>
  <si>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</si>
  <si>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</si>
  <si>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</si>
  <si>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</si>
  <si>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</si>
  <si>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</si>
  <si>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</si>
  <si>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</si>
  <si>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</si>
  <si>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</si>
  <si>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</si>
  <si>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</si>
  <si>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</si>
  <si>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</si>
  <si>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</si>
  <si>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</si>
  <si>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</si>
  <si>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</si>
  <si>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</si>
  <si>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</si>
  <si>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</si>
  <si>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</si>
  <si>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</si>
  <si>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</si>
  <si>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</si>
  <si>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</si>
  <si>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</si>
  <si>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</si>
  <si>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</si>
  <si>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</si>
  <si>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</si>
  <si>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</si>
  <si>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</si>
  <si>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</si>
  <si>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</si>
  <si>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</si>
  <si>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</si>
  <si>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</si>
  <si>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</si>
  <si>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</si>
  <si>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</si>
  <si>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</si>
  <si>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</si>
  <si>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</si>
  <si>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</si>
  <si>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</si>
  <si>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</si>
  <si>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</si>
  <si>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</si>
  <si>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</si>
  <si>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</si>
  <si>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</si>
  <si>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</si>
  <si>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</si>
  <si>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</si>
  <si>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</si>
  <si>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</si>
  <si>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</si>
  <si>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</si>
  <si>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</si>
  <si>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</si>
  <si>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</si>
  <si>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</si>
  <si>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</si>
  <si>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</si>
  <si>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</si>
  <si>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</si>
  <si>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</si>
  <si>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</si>
  <si>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</si>
  <si>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</si>
  <si>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</si>
  <si>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</si>
  <si>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</si>
  <si>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</si>
  <si>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</si>
  <si>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</si>
  <si>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</si>
  <si>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</si>
  <si>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</si>
  <si>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</si>
  <si>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</si>
  <si>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</si>
  <si>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</si>
  <si>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</si>
  <si>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</si>
  <si>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</si>
  <si>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</si>
  <si>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</si>
  <si>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</si>
  <si>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</si>
  <si>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</si>
  <si>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</si>
  <si>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</si>
  <si>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</si>
  <si>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</si>
  <si>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</si>
  <si>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</si>
  <si>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</si>
  <si>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</si>
  <si>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</si>
  <si>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</si>
  <si>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</si>
  <si>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</si>
  <si>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</si>
  <si>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</si>
  <si>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</si>
  <si>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</si>
  <si>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</si>
  <si>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</si>
  <si>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</si>
  <si>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</si>
  <si>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</si>
  <si>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</si>
  <si>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</si>
  <si>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</si>
  <si>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</si>
  <si>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</si>
  <si>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</si>
  <si>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</si>
  <si>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</si>
  <si>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</si>
  <si>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</si>
  <si>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</si>
  <si>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</si>
  <si>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</si>
  <si>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</si>
  <si>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</si>
  <si>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</si>
  <si>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</si>
  <si>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</si>
  <si>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</si>
  <si>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</si>
  <si>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</si>
  <si>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</si>
  <si>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</si>
  <si>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</si>
  <si>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</si>
  <si>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</si>
  <si>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</si>
  <si>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</si>
  <si>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</si>
  <si>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</si>
  <si>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</si>
  <si>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</si>
  <si>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</si>
  <si>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</si>
  <si>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</si>
  <si>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</si>
  <si>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</si>
  <si>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</si>
  <si>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</si>
  <si>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</si>
  <si>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</si>
  <si>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</si>
  <si>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</si>
  <si>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</si>
  <si>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</si>
  <si>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</si>
  <si>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</si>
  <si>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</si>
  <si>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</si>
  <si>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</si>
  <si>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</si>
  <si>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</si>
  <si>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</si>
  <si>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</si>
  <si>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</si>
  <si>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</si>
  <si>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</si>
  <si>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</si>
  <si>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</si>
  <si>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</si>
  <si>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</si>
  <si>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</si>
  <si>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</si>
  <si>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</si>
  <si>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</si>
  <si>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</si>
  <si>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</si>
  <si>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</si>
  <si>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</si>
  <si>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</si>
  <si>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</si>
  <si>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</si>
  <si>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</si>
  <si>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</si>
  <si>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</si>
  <si>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</si>
  <si>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</si>
  <si>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</si>
  <si>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</si>
  <si>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</si>
  <si>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</si>
  <si>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</si>
  <si>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</si>
  <si>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</si>
  <si>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</si>
  <si>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</si>
  <si>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</si>
  <si>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</si>
  <si>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</si>
  <si>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</si>
  <si>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</si>
  <si>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</si>
  <si>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</si>
  <si>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</si>
  <si>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تسميات الصفوف</t>
  </si>
  <si>
    <t>الإجمالي الكلي</t>
  </si>
  <si>
    <t>Income Statement</t>
  </si>
  <si>
    <t>Historical</t>
  </si>
  <si>
    <t>Revenue</t>
  </si>
  <si>
    <t>COGS</t>
  </si>
  <si>
    <t>Total operating expenses</t>
  </si>
  <si>
    <t>Operating income/ EBIT</t>
  </si>
  <si>
    <t>Gross Profit</t>
  </si>
  <si>
    <t>Sales, General and Admin</t>
  </si>
  <si>
    <t>Research and Development</t>
  </si>
  <si>
    <t>Other operating expenses</t>
  </si>
  <si>
    <t>SD</t>
  </si>
  <si>
    <t>Median</t>
  </si>
  <si>
    <t>Mean</t>
  </si>
  <si>
    <t>Min</t>
  </si>
  <si>
    <t>Max</t>
  </si>
  <si>
    <t>Range</t>
  </si>
  <si>
    <t>Sum</t>
  </si>
  <si>
    <t>Count(n)</t>
  </si>
  <si>
    <t>For the first year</t>
  </si>
  <si>
    <t>For The second year</t>
  </si>
  <si>
    <t>Year 5</t>
  </si>
  <si>
    <t>Year6</t>
  </si>
  <si>
    <t>Revenue growth (%)</t>
  </si>
  <si>
    <t>Assumptions</t>
  </si>
  <si>
    <t>Base year</t>
  </si>
  <si>
    <t>Operating Margin [Operating Profit/Total Revenue]</t>
  </si>
  <si>
    <t>Operating Profit (Gross Profit-Total operating expenses)</t>
  </si>
  <si>
    <t>Gross Margin
 [1-(Cost of Revenue/
Total Revenue)]</t>
  </si>
  <si>
    <t>Gross Profit = (Total Revenue - Cost of Good Sold)</t>
  </si>
  <si>
    <t>Operating Statistics</t>
  </si>
  <si>
    <t>Revenue Growth (%)</t>
  </si>
  <si>
    <t>Gross Margin</t>
  </si>
  <si>
    <t>Operating Margin</t>
  </si>
  <si>
    <t xml:space="preserve">Year6 </t>
  </si>
  <si>
    <t>Scenario</t>
  </si>
  <si>
    <t>Operating Scenarios- Sensitivity analysis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</si>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</sst>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10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7" xfId="0" applyFont="1" applyFill="1" applyBorder="1"/>
    <xf numFmtId="0" fontId="0" fillId="3" borderId="8" xfId="0" applyFill="1" applyBorder="1"/>
    <xf numFmtId="0" fontId="0" fillId="4" borderId="6" xfId="0" applyFill="1" applyBorder="1"/>
    <xf numFmtId="0" fontId="0" fillId="4" borderId="7" xfId="0" applyFill="1" applyBorder="1"/>
    <xf numFmtId="0" fontId="2" fillId="4" borderId="7" xfId="0" applyFont="1" applyFill="1" applyBorder="1"/>
    <xf numFmtId="0" fontId="0" fillId="4" borderId="8" xfId="0" applyFill="1" applyBorder="1"/>
    <xf numFmtId="0" fontId="3" fillId="0" borderId="1" xfId="0" applyFont="1" applyBorder="1"/>
    <xf numFmtId="0" fontId="4" fillId="0" borderId="1" xfId="0" applyFont="1" applyBorder="1"/>
    <xf numFmtId="6" fontId="0" fillId="5" borderId="0" xfId="0" applyNumberFormat="1" applyFill="1"/>
    <xf numFmtId="0" fontId="0" fillId="5" borderId="0" xfId="0" applyFill="1"/>
    <xf numFmtId="0" fontId="0" fillId="6" borderId="0" xfId="0" applyFill="1"/>
    <xf numFmtId="6" fontId="0" fillId="7" borderId="0" xfId="0" applyNumberFormat="1" applyFill="1"/>
    <xf numFmtId="0" fontId="0" fillId="7" borderId="0" xfId="0" applyFill="1"/>
    <xf numFmtId="0" fontId="0" fillId="8" borderId="0" xfId="0" applyFill="1"/>
    <xf numFmtId="6" fontId="0" fillId="8" borderId="0" xfId="0" applyNumberFormat="1" applyFill="1"/>
    <xf numFmtId="0" fontId="0" fillId="7" borderId="5" xfId="0" applyFill="1" applyBorder="1"/>
    <xf numFmtId="0" fontId="0" fillId="8" borderId="5" xfId="0" applyFill="1" applyBorder="1"/>
    <xf numFmtId="0" fontId="0" fillId="8" borderId="8" xfId="0" applyFill="1" applyBorder="1"/>
    <xf numFmtId="0" fontId="0" fillId="7" borderId="8" xfId="0" applyFill="1" applyBorder="1"/>
    <xf numFmtId="0" fontId="5" fillId="7" borderId="6" xfId="0" applyFont="1" applyFill="1" applyBorder="1"/>
    <xf numFmtId="6" fontId="5" fillId="7" borderId="1" xfId="0" applyNumberFormat="1" applyFont="1" applyFill="1" applyBorder="1"/>
    <xf numFmtId="6" fontId="5" fillId="7" borderId="3" xfId="0" applyNumberFormat="1" applyFont="1" applyFill="1" applyBorder="1"/>
    <xf numFmtId="0" fontId="5" fillId="8" borderId="6" xfId="0" applyFont="1" applyFill="1" applyBorder="1"/>
    <xf numFmtId="6" fontId="5" fillId="8" borderId="1" xfId="0" applyNumberFormat="1" applyFont="1" applyFill="1" applyBorder="1"/>
    <xf numFmtId="6" fontId="5" fillId="8" borderId="3" xfId="0" applyNumberFormat="1" applyFont="1" applyFill="1" applyBorder="1"/>
    <xf numFmtId="6" fontId="0" fillId="7" borderId="2" xfId="0" applyNumberFormat="1" applyFill="1" applyBorder="1"/>
    <xf numFmtId="6" fontId="0" fillId="8" borderId="2" xfId="0" applyNumberFormat="1" applyFill="1" applyBorder="1"/>
    <xf numFmtId="0" fontId="2" fillId="0" borderId="10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vertical="center" readingOrder="2"/>
    </xf>
    <xf numFmtId="0" fontId="1" fillId="0" borderId="0" xfId="0" applyFont="1" applyAlignment="1">
      <alignment horizontal="right" vertical="center" readingOrder="2"/>
    </xf>
    <xf numFmtId="0" fontId="0" fillId="9" borderId="0" xfId="0" applyFill="1" applyBorder="1"/>
    <xf numFmtId="0" fontId="6" fillId="4" borderId="0" xfId="0" applyFont="1" applyFill="1"/>
    <xf numFmtId="0" fontId="0" fillId="4" borderId="0" xfId="0" applyFill="1"/>
    <xf numFmtId="0" fontId="0" fillId="9" borderId="0" xfId="0" applyFill="1"/>
    <xf numFmtId="0" fontId="2" fillId="0" borderId="0" xfId="0" applyFont="1"/>
    <xf numFmtId="0" fontId="2" fillId="0" borderId="12" xfId="0" applyFont="1" applyBorder="1"/>
    <xf numFmtId="0" fontId="0" fillId="0" borderId="12" xfId="0" applyBorder="1"/>
    <xf numFmtId="0" fontId="6" fillId="0" borderId="13" xfId="0" applyFont="1" applyFill="1" applyBorder="1"/>
    <xf numFmtId="0" fontId="0" fillId="0" borderId="14" xfId="0" applyBorder="1"/>
    <xf numFmtId="0" fontId="0" fillId="0" borderId="15" xfId="0" applyBorder="1"/>
    <xf numFmtId="0" fontId="0" fillId="9" borderId="14" xfId="0" applyFill="1" applyBorder="1"/>
    <xf numFmtId="0" fontId="0" fillId="9" borderId="15" xfId="0" applyFill="1" applyBorder="1"/>
    <xf numFmtId="0" fontId="2" fillId="0" borderId="16" xfId="0" applyFont="1" applyBorder="1"/>
    <xf numFmtId="0" fontId="0" fillId="0" borderId="17" xfId="0" applyBorder="1"/>
    <xf numFmtId="0" fontId="0" fillId="10" borderId="4" xfId="0" applyFill="1" applyBorder="1"/>
    <xf numFmtId="0" fontId="6" fillId="4" borderId="4" xfId="0" applyFont="1" applyFill="1" applyBorder="1"/>
    <xf numFmtId="0" fontId="0" fillId="0" borderId="4" xfId="0" applyBorder="1"/>
    <xf numFmtId="0" fontId="2" fillId="10" borderId="4" xfId="0" applyFont="1" applyFill="1" applyBorder="1"/>
    <xf numFmtId="0" fontId="2" fillId="2" borderId="3" xfId="0" applyFont="1" applyFill="1" applyBorder="1"/>
    <xf numFmtId="0" fontId="2" fillId="0" borderId="18" xfId="0" applyFont="1" applyBorder="1"/>
    <xf numFmtId="0" fontId="0" fillId="0" borderId="19" xfId="0" applyBorder="1"/>
    <xf numFmtId="0" fontId="0" fillId="11" borderId="0" xfId="0" applyFill="1"/>
    <xf numFmtId="44" fontId="0" fillId="0" borderId="1" xfId="0" applyNumberFormat="1" applyBorder="1"/>
    <xf numFmtId="44" fontId="0" fillId="0" borderId="0" xfId="0" applyNumberFormat="1" applyBorder="1"/>
    <xf numFmtId="44" fontId="1" fillId="0" borderId="1" xfId="0" applyNumberFormat="1" applyFont="1" applyBorder="1"/>
    <xf numFmtId="44" fontId="1" fillId="0" borderId="0" xfId="0" applyNumberFormat="1" applyFont="1" applyBorder="1"/>
    <xf numFmtId="44" fontId="0" fillId="2" borderId="3" xfId="0" applyNumberFormat="1" applyFill="1" applyBorder="1"/>
    <xf numFmtId="44" fontId="0" fillId="2" borderId="4" xfId="0" applyNumberFormat="1" applyFill="1" applyBorder="1"/>
    <xf numFmtId="0" fontId="0" fillId="12" borderId="1" xfId="0" applyFill="1" applyBorder="1"/>
    <xf numFmtId="0" fontId="0" fillId="12" borderId="2" xfId="0" applyFill="1" applyBorder="1"/>
    <xf numFmtId="2" fontId="0" fillId="4" borderId="0" xfId="0" applyNumberFormat="1" applyFill="1"/>
    <xf numFmtId="2" fontId="0" fillId="0" borderId="0" xfId="0" applyNumberFormat="1"/>
    <xf numFmtId="44" fontId="0" fillId="0" borderId="20" xfId="0" applyNumberFormat="1" applyBorder="1"/>
    <xf numFmtId="9" fontId="0" fillId="4" borderId="0" xfId="1" applyFont="1" applyFill="1"/>
    <xf numFmtId="2" fontId="0" fillId="0" borderId="4" xfId="0" applyNumberFormat="1" applyBorder="1"/>
    <xf numFmtId="0" fontId="2" fillId="0" borderId="21" xfId="0" applyFont="1" applyFill="1" applyBorder="1"/>
    <xf numFmtId="164" fontId="0" fillId="0" borderId="1" xfId="2" applyNumberFormat="1" applyFont="1" applyBorder="1"/>
    <xf numFmtId="2" fontId="0" fillId="4" borderId="0" xfId="0" applyNumberFormat="1" applyFill="1" applyBorder="1"/>
    <xf numFmtId="0" fontId="0" fillId="11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4" fontId="0" fillId="8" borderId="2" xfId="2" applyFont="1" applyFill="1" applyBorder="1"/>
    <xf numFmtId="44" fontId="0" fillId="7" borderId="2" xfId="2" applyFont="1" applyFill="1" applyBorder="1"/>
    <xf numFmtId="44" fontId="0" fillId="0" borderId="1" xfId="2" applyFont="1" applyBorder="1"/>
    <xf numFmtId="44" fontId="0" fillId="0" borderId="0" xfId="2" applyFont="1" applyBorder="1"/>
    <xf numFmtId="44" fontId="0" fillId="0" borderId="2" xfId="2" applyFont="1" applyBorder="1"/>
    <xf numFmtId="44" fontId="1" fillId="0" borderId="1" xfId="2" applyFont="1" applyBorder="1"/>
    <xf numFmtId="44" fontId="1" fillId="0" borderId="0" xfId="2" applyFont="1" applyBorder="1"/>
    <xf numFmtId="44" fontId="1" fillId="0" borderId="2" xfId="2" applyFont="1" applyBorder="1"/>
    <xf numFmtId="44" fontId="0" fillId="2" borderId="3" xfId="2" applyFont="1" applyFill="1" applyBorder="1"/>
    <xf numFmtId="44" fontId="0" fillId="2" borderId="4" xfId="2" applyFont="1" applyFill="1" applyBorder="1"/>
    <xf numFmtId="44" fontId="0" fillId="2" borderId="5" xfId="2" applyFont="1" applyFill="1" applyBorder="1"/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3">
    <cellStyle name="Currency" xfId="2" builtinId="4"/>
    <cellStyle name="Percent" xfId="1" builtinId="5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chemeClr val="bg1"/>
                </a:solidFill>
                <a:latin typeface="Calibri" panose="020F0502020204030204"/>
                <a:cs typeface="Arial" panose="020B0604020202020204" pitchFamily="34" charset="0"/>
              </a:rPr>
              <a:t> Sales, General and Admin for Energy Companies in the first year</a:t>
            </a:r>
            <a:endParaRPr lang="ar-SA" sz="1400" b="0" i="0" u="none" strike="noStrike" baseline="0">
              <a:solidFill>
                <a:schemeClr val="bg1"/>
              </a:solidFill>
              <a:latin typeface="Calibri" panose="020F0502020204030204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0C2B410B-FB60-428B-A00E-C2C82A08DD21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50" b="1" i="0" u="none" strike="noStrike" baseline="0">
                    <a:solidFill>
                      <a:sysClr val="window" lastClr="FFFFFF"/>
                    </a:solidFill>
                    <a:latin typeface="Calibri" panose="020F0502020204030204"/>
                    <a:cs typeface="Arial" panose="020B0604020202020204" pitchFamily="34" charset="0"/>
                  </a:rPr>
                  <a:t> Sales, General and Admin expenses in $ </a:t>
                </a:r>
                <a:endParaRPr lang="ar-SA" sz="1050" b="1" i="0" u="none" strike="noStrike" baseline="0">
                  <a:solidFill>
                    <a:sysClr val="window" lastClr="FFFFFF"/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50" b="1" i="0" u="none" strike="noStrike" baseline="0">
                    <a:solidFill>
                      <a:sysClr val="window" lastClr="FFFFFF"/>
                    </a:solidFill>
                    <a:latin typeface="Calibri" panose="020F0502020204030204"/>
                    <a:cs typeface="Arial" panose="020B0604020202020204" pitchFamily="34" charset="0"/>
                  </a:rPr>
                  <a:t>Frequency</a:t>
                </a:r>
                <a:endParaRPr lang="ar-SA" sz="1050" b="1" i="0" u="none" strike="noStrike" baseline="0">
                  <a:solidFill>
                    <a:sysClr val="window" lastClr="FFFFFF"/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  <cx:spPr>
    <a:solidFill>
      <a:schemeClr val="accent4">
        <a:lumMod val="75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chemeClr val="bg1"/>
                </a:solidFill>
                <a:latin typeface="Calibri" panose="020F0502020204030204"/>
                <a:cs typeface="Arial" panose="020B0604020202020204" pitchFamily="34" charset="0"/>
              </a:rPr>
              <a:t> Sales, General and Admin for Energy Companies in the second Year</a:t>
            </a:r>
            <a:endParaRPr lang="ar-SA" sz="1400" b="0" i="0" u="none" strike="noStrike" baseline="0">
              <a:solidFill>
                <a:schemeClr val="bg1"/>
              </a:solidFill>
              <a:latin typeface="Calibri" panose="020F0502020204030204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2935B348-F1C8-4EFD-8DCD-397205EB72FD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50" b="1" i="0" u="none" strike="noStrike" baseline="0">
                    <a:solidFill>
                      <a:sysClr val="window" lastClr="FFFFFF"/>
                    </a:solidFill>
                    <a:latin typeface="Calibri" panose="020F0502020204030204"/>
                    <a:cs typeface="Arial" panose="020B0604020202020204" pitchFamily="34" charset="0"/>
                  </a:rPr>
                  <a:t>Sales, General and Admin expenses in $</a:t>
                </a:r>
                <a:endParaRPr lang="ar-SA" sz="1050" b="1" i="0" u="none" strike="noStrike" baseline="0">
                  <a:solidFill>
                    <a:sysClr val="window" lastClr="FFFFFF"/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50" b="1" i="0" u="none" strike="noStrike" baseline="0">
                    <a:solidFill>
                      <a:sysClr val="window" lastClr="FFFFFF"/>
                    </a:solidFill>
                    <a:latin typeface="Calibri" panose="020F0502020204030204"/>
                    <a:cs typeface="Arial" panose="020B0604020202020204" pitchFamily="34" charset="0"/>
                  </a:rPr>
                  <a:t>Frequency</a:t>
                </a:r>
                <a:endParaRPr lang="ar-SA" sz="1050" b="1" i="0" u="none" strike="noStrike" baseline="0">
                  <a:solidFill>
                    <a:sysClr val="window" lastClr="FFFFFF"/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  <cx:spPr>
    <a:solidFill>
      <a:schemeClr val="accent1">
        <a:lumMod val="7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80</xdr:row>
      <xdr:rowOff>177800</xdr:rowOff>
    </xdr:from>
    <xdr:to>
      <xdr:col>13</xdr:col>
      <xdr:colOff>215900</xdr:colOff>
      <xdr:row>96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مخطط 3">
              <a:extLst>
                <a:ext uri="{FF2B5EF4-FFF2-40B4-BE49-F238E27FC236}">
                  <a16:creationId xmlns:a16="http://schemas.microsoft.com/office/drawing/2014/main" id="{5052A8BA-1169-4268-9AA0-52938E2F0E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15386050"/>
              <a:ext cx="6216650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  <xdr:twoCellAnchor>
    <xdr:from>
      <xdr:col>6</xdr:col>
      <xdr:colOff>320674</xdr:colOff>
      <xdr:row>67</xdr:row>
      <xdr:rowOff>25400</xdr:rowOff>
    </xdr:from>
    <xdr:to>
      <xdr:col>13</xdr:col>
      <xdr:colOff>190499</xdr:colOff>
      <xdr:row>80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مخطط 4">
              <a:extLst>
                <a:ext uri="{FF2B5EF4-FFF2-40B4-BE49-F238E27FC236}">
                  <a16:creationId xmlns:a16="http://schemas.microsoft.com/office/drawing/2014/main" id="{65466365-796D-4B8B-9816-4E6A5D209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8624" y="12477750"/>
              <a:ext cx="6194425" cy="284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at" refreshedDate="44250.983747685183" createdVersion="6" refreshedVersion="6" minRefreshableVersion="3" recordCount="1709" xr:uid="{2A654AD4-6E85-4C47-A4A7-809332826EDA}">
  <cacheSource type="worksheet">
    <worksheetSource ref="B2:B1711" sheet="data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2839A-5BFA-427A-AFAD-8E4B45740B9F}" name="PivotTable1" cacheId="0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5F6D-F404-4A73-8C08-7DFBD5524EE7}">
  <dimension ref="A1:P1711"/>
  <sheetViews>
    <sheetView tabSelected="1" workbookViewId="0">
      <selection activeCell="M1713" sqref="M1713"/>
    </sheetView>
  </sheetViews>
  <sheetFormatPr defaultRowHeight="14.5" x14ac:dyDescent="0.35"/>
  <cols>
    <col min="4" max="4" width="12.7265625" customWidth="1"/>
    <col min="5" max="5" width="19.54296875" customWidth="1"/>
    <col min="6" max="6" width="19.36328125" customWidth="1"/>
    <col min="7" max="7" width="25.6328125" customWidth="1"/>
    <col min="8" max="8" width="25.36328125" customWidth="1"/>
    <col min="9" max="9" width="23.36328125" customWidth="1"/>
    <col min="10" max="10" width="25.54296875" customWidth="1"/>
    <col min="11" max="11" width="30.81640625" customWidth="1"/>
    <col min="12" max="12" width="33.7265625" customWidth="1"/>
    <col min="13" max="13" width="46" customWidth="1"/>
    <col min="14" max="14" width="47.08984375" customWidth="1"/>
    <col min="15" max="15" width="41.08984375" customWidth="1"/>
    <col min="16" max="16" width="17.54296875" customWidth="1"/>
  </cols>
  <sheetData>
    <row r="1" spans="1:16" ht="58" customHeigh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44" t="s">
        <v>605</v>
      </c>
      <c r="M1" s="46" t="s">
        <v>603</v>
      </c>
      <c r="N1" s="43" t="s">
        <v>604</v>
      </c>
      <c r="O1" s="43" t="s">
        <v>606</v>
      </c>
      <c r="P1" s="44"/>
    </row>
    <row r="2" spans="1:16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>
        <f>1-(F2/E2)</f>
        <v>0.57759002212834432</v>
      </c>
      <c r="M2" s="45">
        <f>N2/E2</f>
        <v>2.1484610742305371E-2</v>
      </c>
      <c r="N2" s="2">
        <f>O2-SUM(G2:I2)</f>
        <v>534000000</v>
      </c>
      <c r="O2" s="2">
        <f>E2-F2</f>
        <v>14356000000</v>
      </c>
    </row>
    <row r="3" spans="1:16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>
        <f t="shared" ref="L3:L66" si="0">1-(F3/E3)</f>
        <v>0.58796694462102228</v>
      </c>
      <c r="M3" s="45">
        <f t="shared" ref="M3:M66" si="1">N3/E3</f>
        <v>7.3215420857794561E-2</v>
      </c>
      <c r="N3" s="2">
        <f t="shared" ref="N3:N66" si="2">O3-SUM(G3:I3)</f>
        <v>1958000000</v>
      </c>
      <c r="O3" s="2">
        <f t="shared" ref="O3:O66" si="3">E3-F3</f>
        <v>15724000000</v>
      </c>
    </row>
    <row r="4" spans="1:16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>
        <f t="shared" si="0"/>
        <v>0.63376318874560378</v>
      </c>
      <c r="M4" s="45">
        <f t="shared" si="1"/>
        <v>0.11838218053927316</v>
      </c>
      <c r="N4" s="2">
        <f t="shared" si="2"/>
        <v>5049000000</v>
      </c>
      <c r="O4" s="2">
        <f t="shared" si="3"/>
        <v>27030000000</v>
      </c>
    </row>
    <row r="5" spans="1:16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>
        <f t="shared" si="0"/>
        <v>0.72929982922664061</v>
      </c>
      <c r="M5" s="45">
        <f t="shared" si="1"/>
        <v>0.17699438887533545</v>
      </c>
      <c r="N5" s="2">
        <f t="shared" si="2"/>
        <v>7255000000</v>
      </c>
      <c r="O5" s="2">
        <f t="shared" si="3"/>
        <v>29894000000</v>
      </c>
    </row>
    <row r="6" spans="1:16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>
        <f t="shared" si="0"/>
        <v>0.49928033878468714</v>
      </c>
      <c r="M6" s="45">
        <f t="shared" si="1"/>
        <v>0.10593306723622857</v>
      </c>
      <c r="N6" s="2">
        <f t="shared" si="2"/>
        <v>657315000</v>
      </c>
      <c r="O6" s="2">
        <f t="shared" si="3"/>
        <v>3098036000</v>
      </c>
    </row>
    <row r="7" spans="1:16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>
        <f t="shared" si="0"/>
        <v>0.50080676779470434</v>
      </c>
      <c r="M7" s="45">
        <f t="shared" si="1"/>
        <v>0.10168415664507792</v>
      </c>
      <c r="N7" s="2">
        <f t="shared" si="2"/>
        <v>660318000</v>
      </c>
      <c r="O7" s="2">
        <f t="shared" si="3"/>
        <v>3252146000</v>
      </c>
    </row>
    <row r="8" spans="1:16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>
        <f t="shared" si="0"/>
        <v>0.45242542534885444</v>
      </c>
      <c r="M8" s="45">
        <f t="shared" si="1"/>
        <v>8.6521944996988481E-2</v>
      </c>
      <c r="N8" s="2">
        <f t="shared" si="2"/>
        <v>851710000</v>
      </c>
      <c r="O8" s="2">
        <f t="shared" si="3"/>
        <v>4453613000</v>
      </c>
    </row>
    <row r="9" spans="1:16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>
        <f t="shared" si="0"/>
        <v>0.45422243237097848</v>
      </c>
      <c r="M9" s="45">
        <f t="shared" si="1"/>
        <v>8.4808305787254373E-2</v>
      </c>
      <c r="N9" s="2">
        <f t="shared" si="2"/>
        <v>825780000</v>
      </c>
      <c r="O9" s="2">
        <f t="shared" si="3"/>
        <v>4422772000</v>
      </c>
    </row>
    <row r="10" spans="1:16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>
        <f t="shared" si="0"/>
        <v>0.37624480720847231</v>
      </c>
      <c r="M10" s="45">
        <f t="shared" si="1"/>
        <v>0.28669475162366159</v>
      </c>
      <c r="N10" s="2">
        <f t="shared" si="2"/>
        <v>48999000000</v>
      </c>
      <c r="O10" s="2">
        <f t="shared" si="3"/>
        <v>64304000000</v>
      </c>
    </row>
    <row r="11" spans="1:16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>
        <f t="shared" si="0"/>
        <v>0.38588035777783858</v>
      </c>
      <c r="M11" s="45">
        <f t="shared" si="1"/>
        <v>0.28722339232473537</v>
      </c>
      <c r="N11" s="2">
        <f t="shared" si="2"/>
        <v>52503000000</v>
      </c>
      <c r="O11" s="2">
        <f t="shared" si="3"/>
        <v>70537000000</v>
      </c>
    </row>
    <row r="12" spans="1:16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>
        <f t="shared" si="0"/>
        <v>0.40059902017414373</v>
      </c>
      <c r="M12" s="45">
        <f t="shared" si="1"/>
        <v>0.30477290717326661</v>
      </c>
      <c r="N12" s="2">
        <f t="shared" si="2"/>
        <v>71230000000</v>
      </c>
      <c r="O12" s="2">
        <f t="shared" si="3"/>
        <v>93626000000</v>
      </c>
    </row>
    <row r="13" spans="1:16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>
        <f t="shared" si="0"/>
        <v>0.39075955648097049</v>
      </c>
      <c r="M13" s="45">
        <f t="shared" si="1"/>
        <v>0.27835410106706115</v>
      </c>
      <c r="N13" s="2">
        <f t="shared" si="2"/>
        <v>60024000000</v>
      </c>
      <c r="O13" s="2">
        <f t="shared" si="3"/>
        <v>84263000000</v>
      </c>
    </row>
    <row r="14" spans="1:16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>
        <f t="shared" si="0"/>
        <v>0.75473340587595206</v>
      </c>
      <c r="M14" s="45">
        <f t="shared" si="1"/>
        <v>0.33215451577801958</v>
      </c>
      <c r="N14" s="2">
        <f t="shared" si="2"/>
        <v>6105000000</v>
      </c>
      <c r="O14" s="2">
        <f t="shared" si="3"/>
        <v>13872000000</v>
      </c>
    </row>
    <row r="15" spans="1:16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>
        <f t="shared" si="0"/>
        <v>0.75620010643959557</v>
      </c>
      <c r="M15" s="45">
        <f t="shared" si="1"/>
        <v>0.31942522618414049</v>
      </c>
      <c r="N15" s="2">
        <f t="shared" si="2"/>
        <v>6002000000</v>
      </c>
      <c r="O15" s="2">
        <f t="shared" si="3"/>
        <v>14209000000</v>
      </c>
    </row>
    <row r="16" spans="1:16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>
        <f t="shared" si="0"/>
        <v>0.77825651302605214</v>
      </c>
      <c r="M16" s="45">
        <f t="shared" si="1"/>
        <v>0.18852705410821644</v>
      </c>
      <c r="N16" s="2">
        <f t="shared" si="2"/>
        <v>3763000000</v>
      </c>
      <c r="O16" s="2">
        <f t="shared" si="3"/>
        <v>15534000000</v>
      </c>
    </row>
    <row r="17" spans="1:15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>
        <f t="shared" si="0"/>
        <v>0.803140994794173</v>
      </c>
      <c r="M17" s="45">
        <f t="shared" si="1"/>
        <v>0.33627892733715387</v>
      </c>
      <c r="N17" s="2">
        <f t="shared" si="2"/>
        <v>7687000000</v>
      </c>
      <c r="O17" s="2">
        <f t="shared" si="3"/>
        <v>18359000000</v>
      </c>
    </row>
    <row r="18" spans="1:15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>
        <f t="shared" si="0"/>
        <v>2.8511172689936859E-2</v>
      </c>
      <c r="M18" s="45">
        <f t="shared" si="1"/>
        <v>1.0213818873477963E-2</v>
      </c>
      <c r="N18" s="2">
        <f t="shared" si="2"/>
        <v>898399000</v>
      </c>
      <c r="O18" s="2">
        <f t="shared" si="3"/>
        <v>2507819000</v>
      </c>
    </row>
    <row r="19" spans="1:15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>
        <f t="shared" si="0"/>
        <v>2.4942609140234051E-2</v>
      </c>
      <c r="M19" s="45">
        <f t="shared" si="1"/>
        <v>6.5409108490020167E-3</v>
      </c>
      <c r="N19" s="2">
        <f t="shared" si="2"/>
        <v>782091000</v>
      </c>
      <c r="O19" s="2">
        <f t="shared" si="3"/>
        <v>2982366000</v>
      </c>
    </row>
    <row r="20" spans="1:15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>
        <f t="shared" si="0"/>
        <v>2.5958121487988817E-2</v>
      </c>
      <c r="M20" s="45">
        <f t="shared" si="1"/>
        <v>3.1054310157978709E-3</v>
      </c>
      <c r="N20" s="2">
        <f t="shared" si="2"/>
        <v>422220000</v>
      </c>
      <c r="O20" s="2">
        <f t="shared" si="3"/>
        <v>3529313000</v>
      </c>
    </row>
    <row r="21" spans="1:15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>
        <f t="shared" si="0"/>
        <v>2.9095097962960614E-2</v>
      </c>
      <c r="M21" s="45">
        <f t="shared" si="1"/>
        <v>1.0390039240533343E-2</v>
      </c>
      <c r="N21" s="2">
        <f t="shared" si="2"/>
        <v>1525774000</v>
      </c>
      <c r="O21" s="2">
        <f t="shared" si="3"/>
        <v>4272606000</v>
      </c>
    </row>
    <row r="22" spans="1:15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>
        <f t="shared" si="0"/>
        <v>0.53286089238845147</v>
      </c>
      <c r="M22" s="45">
        <f t="shared" si="1"/>
        <v>7.1391076115485563E-2</v>
      </c>
      <c r="N22" s="2">
        <f t="shared" si="2"/>
        <v>1360000000</v>
      </c>
      <c r="O22" s="2">
        <f t="shared" si="3"/>
        <v>10151000000</v>
      </c>
    </row>
    <row r="23" spans="1:15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>
        <f t="shared" si="0"/>
        <v>0.53232945006867782</v>
      </c>
      <c r="M23" s="45">
        <f t="shared" si="1"/>
        <v>0.10851096301571959</v>
      </c>
      <c r="N23" s="2">
        <f t="shared" si="2"/>
        <v>2133000000</v>
      </c>
      <c r="O23" s="2">
        <f t="shared" si="3"/>
        <v>10464000000</v>
      </c>
    </row>
    <row r="24" spans="1:15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>
        <f t="shared" si="0"/>
        <v>0.54472267496419224</v>
      </c>
      <c r="M24" s="45">
        <f t="shared" si="1"/>
        <v>0.12836469600434633</v>
      </c>
      <c r="N24" s="2">
        <f t="shared" si="2"/>
        <v>2599000000</v>
      </c>
      <c r="O24" s="2">
        <f t="shared" si="3"/>
        <v>11029000000</v>
      </c>
    </row>
    <row r="25" spans="1:15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>
        <f t="shared" si="0"/>
        <v>0.57133055623621654</v>
      </c>
      <c r="M25" s="45">
        <f t="shared" si="1"/>
        <v>0.14050477824062729</v>
      </c>
      <c r="N25" s="2">
        <f t="shared" si="2"/>
        <v>2867000000</v>
      </c>
      <c r="O25" s="2">
        <f t="shared" si="3"/>
        <v>11658000000</v>
      </c>
    </row>
    <row r="26" spans="1:15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>
        <f t="shared" si="0"/>
        <v>0.85535825253252584</v>
      </c>
      <c r="M26" s="45">
        <f t="shared" si="1"/>
        <v>0.11077519456308381</v>
      </c>
      <c r="N26" s="2">
        <f t="shared" si="2"/>
        <v>449220000</v>
      </c>
      <c r="O26" s="2">
        <f t="shared" si="3"/>
        <v>3468683000</v>
      </c>
    </row>
    <row r="27" spans="1:15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>
        <f t="shared" si="0"/>
        <v>0.84999511702854913</v>
      </c>
      <c r="M27" s="45">
        <f t="shared" si="1"/>
        <v>0.10430702195408077</v>
      </c>
      <c r="N27" s="2">
        <f t="shared" si="2"/>
        <v>432568000</v>
      </c>
      <c r="O27" s="2">
        <f t="shared" si="3"/>
        <v>3524985000</v>
      </c>
    </row>
    <row r="28" spans="1:15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>
        <f t="shared" si="0"/>
        <v>0.84478880352896701</v>
      </c>
      <c r="M28" s="45">
        <f t="shared" si="1"/>
        <v>0.18864600665080322</v>
      </c>
      <c r="N28" s="2">
        <f t="shared" si="2"/>
        <v>904654000</v>
      </c>
      <c r="O28" s="2">
        <f t="shared" si="3"/>
        <v>4051194000</v>
      </c>
    </row>
    <row r="29" spans="1:15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>
        <f t="shared" si="0"/>
        <v>0.8599508406454599</v>
      </c>
      <c r="M29" s="45">
        <f t="shared" si="1"/>
        <v>0.25486580247778179</v>
      </c>
      <c r="N29" s="2">
        <f t="shared" si="2"/>
        <v>1492094000</v>
      </c>
      <c r="O29" s="2">
        <f t="shared" si="3"/>
        <v>5034522000</v>
      </c>
    </row>
    <row r="30" spans="1:15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>
        <f t="shared" si="0"/>
        <v>0.64260092972252991</v>
      </c>
      <c r="M30" s="45">
        <f t="shared" si="1"/>
        <v>0.29727238105941894</v>
      </c>
      <c r="N30" s="2">
        <f t="shared" si="2"/>
        <v>782923000</v>
      </c>
      <c r="O30" s="2">
        <f t="shared" si="3"/>
        <v>1692411000</v>
      </c>
    </row>
    <row r="31" spans="1:15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>
        <f t="shared" si="0"/>
        <v>0.6388596932462014</v>
      </c>
      <c r="M31" s="45">
        <f t="shared" si="1"/>
        <v>0.27569584047322421</v>
      </c>
      <c r="N31" s="2">
        <f t="shared" si="2"/>
        <v>789806000</v>
      </c>
      <c r="O31" s="2">
        <f t="shared" si="3"/>
        <v>1830188000</v>
      </c>
    </row>
    <row r="32" spans="1:15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>
        <f t="shared" si="0"/>
        <v>0.65770057978068708</v>
      </c>
      <c r="M32" s="45">
        <f t="shared" si="1"/>
        <v>0.24186863117494378</v>
      </c>
      <c r="N32" s="2">
        <f t="shared" si="2"/>
        <v>830841000</v>
      </c>
      <c r="O32" s="2">
        <f t="shared" si="3"/>
        <v>2259262000</v>
      </c>
    </row>
    <row r="33" spans="1:15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>
        <f t="shared" si="0"/>
        <v>0.65095199083184729</v>
      </c>
      <c r="M33" s="45">
        <f t="shared" si="1"/>
        <v>0.30449326578611324</v>
      </c>
      <c r="N33" s="2">
        <f t="shared" si="2"/>
        <v>1041796000</v>
      </c>
      <c r="O33" s="2">
        <f t="shared" si="3"/>
        <v>2227173000</v>
      </c>
    </row>
    <row r="34" spans="1:15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>
        <f t="shared" si="0"/>
        <v>4.0007067215848235E-2</v>
      </c>
      <c r="M34" s="45">
        <f t="shared" si="1"/>
        <v>2.1621263485683367E-2</v>
      </c>
      <c r="N34" s="2">
        <f t="shared" si="2"/>
        <v>1958000000</v>
      </c>
      <c r="O34" s="2">
        <f t="shared" si="3"/>
        <v>3623000000</v>
      </c>
    </row>
    <row r="35" spans="1:15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>
        <f t="shared" si="0"/>
        <v>4.330542069395571E-2</v>
      </c>
      <c r="M35" s="45">
        <f t="shared" si="1"/>
        <v>2.3718319896663845E-2</v>
      </c>
      <c r="N35" s="2">
        <f t="shared" si="2"/>
        <v>2130000000</v>
      </c>
      <c r="O35" s="2">
        <f t="shared" si="3"/>
        <v>3889000000</v>
      </c>
    </row>
    <row r="36" spans="1:15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>
        <f t="shared" si="0"/>
        <v>5.8718488688562998E-2</v>
      </c>
      <c r="M36" s="45">
        <f t="shared" si="1"/>
        <v>3.5233556236992154E-2</v>
      </c>
      <c r="N36" s="2">
        <f t="shared" si="2"/>
        <v>2861000000</v>
      </c>
      <c r="O36" s="2">
        <f t="shared" si="3"/>
        <v>4768000000</v>
      </c>
    </row>
    <row r="37" spans="1:15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>
        <f t="shared" si="0"/>
        <v>5.9377861806150456E-2</v>
      </c>
      <c r="M37" s="45">
        <f t="shared" si="1"/>
        <v>2.9688930903075242E-2</v>
      </c>
      <c r="N37" s="2">
        <f t="shared" si="2"/>
        <v>2010000000</v>
      </c>
      <c r="O37" s="2">
        <f t="shared" si="3"/>
        <v>4020000000</v>
      </c>
    </row>
    <row r="38" spans="1:15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>
        <f t="shared" si="0"/>
        <v>0.34308299852528845</v>
      </c>
      <c r="M38" s="45">
        <f t="shared" si="1"/>
        <v>0.26758023721710666</v>
      </c>
      <c r="N38" s="2">
        <f t="shared" si="2"/>
        <v>974364000</v>
      </c>
      <c r="O38" s="2">
        <f t="shared" si="3"/>
        <v>1249299000</v>
      </c>
    </row>
    <row r="39" spans="1:15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>
        <f t="shared" si="0"/>
        <v>0.32973494482483812</v>
      </c>
      <c r="M39" s="45">
        <f t="shared" si="1"/>
        <v>0.25443296381645741</v>
      </c>
      <c r="N39" s="2">
        <f t="shared" si="2"/>
        <v>1098912000</v>
      </c>
      <c r="O39" s="2">
        <f t="shared" si="3"/>
        <v>1424146000</v>
      </c>
    </row>
    <row r="40" spans="1:15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>
        <f t="shared" si="0"/>
        <v>0.31283797289805282</v>
      </c>
      <c r="M40" s="45">
        <f t="shared" si="1"/>
        <v>0.20714301877826263</v>
      </c>
      <c r="N40" s="2">
        <f t="shared" si="2"/>
        <v>1098467000</v>
      </c>
      <c r="O40" s="2">
        <f t="shared" si="3"/>
        <v>1658961000</v>
      </c>
    </row>
    <row r="41" spans="1:15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>
        <f t="shared" si="0"/>
        <v>0.30390111659683472</v>
      </c>
      <c r="M41" s="45">
        <f t="shared" si="1"/>
        <v>0.19594872220115514</v>
      </c>
      <c r="N41" s="2">
        <f t="shared" si="2"/>
        <v>1261860000</v>
      </c>
      <c r="O41" s="2">
        <f t="shared" si="3"/>
        <v>1957046000</v>
      </c>
    </row>
    <row r="42" spans="1:15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>
        <f t="shared" si="0"/>
        <v>0.89685148343568899</v>
      </c>
      <c r="M42" s="45">
        <f t="shared" si="1"/>
        <v>0.15128449096098953</v>
      </c>
      <c r="N42" s="2">
        <f t="shared" si="2"/>
        <v>349800000</v>
      </c>
      <c r="O42" s="2">
        <f t="shared" si="3"/>
        <v>2073700000</v>
      </c>
    </row>
    <row r="43" spans="1:15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>
        <f t="shared" si="0"/>
        <v>0.87937024495360394</v>
      </c>
      <c r="M43" s="45">
        <f t="shared" si="1"/>
        <v>0.1308764677426448</v>
      </c>
      <c r="N43" s="2">
        <f t="shared" si="2"/>
        <v>297600000</v>
      </c>
      <c r="O43" s="2">
        <f t="shared" si="3"/>
        <v>1999600000</v>
      </c>
    </row>
    <row r="44" spans="1:15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>
        <f t="shared" si="0"/>
        <v>0.86382453626303635</v>
      </c>
      <c r="M44" s="45">
        <f t="shared" si="1"/>
        <v>4.9279515962104926E-2</v>
      </c>
      <c r="N44" s="2">
        <f t="shared" si="2"/>
        <v>123800000</v>
      </c>
      <c r="O44" s="2">
        <f t="shared" si="3"/>
        <v>2170100000</v>
      </c>
    </row>
    <row r="45" spans="1:15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>
        <f t="shared" si="0"/>
        <v>0.85196278103909595</v>
      </c>
      <c r="M45" s="45">
        <f t="shared" si="1"/>
        <v>5.1914859630206457E-4</v>
      </c>
      <c r="N45" s="2">
        <f t="shared" si="2"/>
        <v>1300000</v>
      </c>
      <c r="O45" s="2">
        <f t="shared" si="3"/>
        <v>2133400000</v>
      </c>
    </row>
    <row r="46" spans="1:15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>
        <f t="shared" si="0"/>
        <v>0.39854696419304614</v>
      </c>
      <c r="M46" s="45">
        <f t="shared" si="1"/>
        <v>0.20550077841203945</v>
      </c>
      <c r="N46" s="2">
        <f t="shared" si="2"/>
        <v>1188000000</v>
      </c>
      <c r="O46" s="2">
        <f t="shared" si="3"/>
        <v>2304000000</v>
      </c>
    </row>
    <row r="47" spans="1:15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>
        <f t="shared" si="0"/>
        <v>0.40219253168893454</v>
      </c>
      <c r="M47" s="45">
        <f t="shared" si="1"/>
        <v>0.20280918122644742</v>
      </c>
      <c r="N47" s="2">
        <f t="shared" si="2"/>
        <v>1184000000</v>
      </c>
      <c r="O47" s="2">
        <f t="shared" si="3"/>
        <v>2348000000</v>
      </c>
    </row>
    <row r="48" spans="1:15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>
        <f t="shared" si="0"/>
        <v>0.40756649595242034</v>
      </c>
      <c r="M48" s="45">
        <f t="shared" si="1"/>
        <v>0.20716999834792665</v>
      </c>
      <c r="N48" s="2">
        <f t="shared" si="2"/>
        <v>1254000000</v>
      </c>
      <c r="O48" s="2">
        <f t="shared" si="3"/>
        <v>2467000000</v>
      </c>
    </row>
    <row r="49" spans="1:15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>
        <f t="shared" si="0"/>
        <v>0.42587733683174811</v>
      </c>
      <c r="M49" s="45">
        <f t="shared" si="1"/>
        <v>0.20646113479829453</v>
      </c>
      <c r="N49" s="2">
        <f t="shared" si="2"/>
        <v>1259000000</v>
      </c>
      <c r="O49" s="2">
        <f t="shared" si="3"/>
        <v>2597000000</v>
      </c>
    </row>
    <row r="50" spans="1:15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>
        <f t="shared" si="0"/>
        <v>0.57209769153563061</v>
      </c>
      <c r="M50" s="45">
        <f t="shared" si="1"/>
        <v>0.19779190364670457</v>
      </c>
      <c r="N50" s="2">
        <f t="shared" si="2"/>
        <v>2956000000</v>
      </c>
      <c r="O50" s="2">
        <f t="shared" si="3"/>
        <v>8550000000</v>
      </c>
    </row>
    <row r="51" spans="1:15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>
        <f t="shared" si="0"/>
        <v>0.54620447564721375</v>
      </c>
      <c r="M51" s="45">
        <f t="shared" si="1"/>
        <v>0.20581901643770883</v>
      </c>
      <c r="N51" s="2">
        <f t="shared" si="2"/>
        <v>3048900000</v>
      </c>
      <c r="O51" s="2">
        <f t="shared" si="3"/>
        <v>8091200000</v>
      </c>
    </row>
    <row r="52" spans="1:15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>
        <f t="shared" si="0"/>
        <v>0.53074743873102714</v>
      </c>
      <c r="M52" s="45">
        <f t="shared" si="1"/>
        <v>0.19094428095197391</v>
      </c>
      <c r="N52" s="2">
        <f t="shared" si="2"/>
        <v>3127400000</v>
      </c>
      <c r="O52" s="2">
        <f t="shared" si="3"/>
        <v>8692900000</v>
      </c>
    </row>
    <row r="53" spans="1:15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>
        <f t="shared" si="0"/>
        <v>0.54820338900639387</v>
      </c>
      <c r="M53" s="45">
        <f t="shared" si="1"/>
        <v>0.20260496438382808</v>
      </c>
      <c r="N53" s="2">
        <f t="shared" si="2"/>
        <v>3333500000</v>
      </c>
      <c r="O53" s="2">
        <f t="shared" si="3"/>
        <v>9019700000</v>
      </c>
    </row>
    <row r="54" spans="1:15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>
        <f t="shared" si="0"/>
        <v>0.32684119224097141</v>
      </c>
      <c r="M54" s="45">
        <f t="shared" si="1"/>
        <v>0.17990064658571203</v>
      </c>
      <c r="N54" s="2">
        <f t="shared" si="2"/>
        <v>4563000000</v>
      </c>
      <c r="O54" s="2">
        <f t="shared" si="3"/>
        <v>8290000000</v>
      </c>
    </row>
    <row r="55" spans="1:15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>
        <f t="shared" si="0"/>
        <v>0.35916287230043031</v>
      </c>
      <c r="M55" s="45">
        <f t="shared" si="1"/>
        <v>0.21341743598312377</v>
      </c>
      <c r="N55" s="2">
        <f t="shared" si="2"/>
        <v>5109000000</v>
      </c>
      <c r="O55" s="2">
        <f t="shared" si="3"/>
        <v>8598000000</v>
      </c>
    </row>
    <row r="56" spans="1:15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>
        <f t="shared" si="0"/>
        <v>0.36760823653643082</v>
      </c>
      <c r="M56" s="45">
        <f t="shared" si="1"/>
        <v>0.21154523055262231</v>
      </c>
      <c r="N56" s="2">
        <f t="shared" si="2"/>
        <v>4808000000</v>
      </c>
      <c r="O56" s="2">
        <f t="shared" si="3"/>
        <v>8355000000</v>
      </c>
    </row>
    <row r="57" spans="1:15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>
        <f t="shared" si="0"/>
        <v>0.3748083556918359</v>
      </c>
      <c r="M57" s="45">
        <f t="shared" si="1"/>
        <v>0.19887888079724031</v>
      </c>
      <c r="N57" s="2">
        <f t="shared" si="2"/>
        <v>4151000000</v>
      </c>
      <c r="O57" s="2">
        <f t="shared" si="3"/>
        <v>7823000000</v>
      </c>
    </row>
    <row r="58" spans="1:15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>
        <f t="shared" si="0"/>
        <v>0.46997781335130728</v>
      </c>
      <c r="M58" s="45">
        <f t="shared" si="1"/>
        <v>0.16819726458280676</v>
      </c>
      <c r="N58" s="2">
        <f t="shared" si="2"/>
        <v>11978000000</v>
      </c>
      <c r="O58" s="2">
        <f t="shared" si="3"/>
        <v>33469000000</v>
      </c>
    </row>
    <row r="59" spans="1:15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>
        <f t="shared" si="0"/>
        <v>0.49676220344397015</v>
      </c>
      <c r="M59" s="45">
        <f t="shared" si="1"/>
        <v>0.17726573162586753</v>
      </c>
      <c r="N59" s="2">
        <f t="shared" si="2"/>
        <v>12209000000</v>
      </c>
      <c r="O59" s="2">
        <f t="shared" si="3"/>
        <v>34214000000</v>
      </c>
    </row>
    <row r="60" spans="1:15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>
        <f t="shared" si="0"/>
        <v>0.47813868273142257</v>
      </c>
      <c r="M60" s="45">
        <f t="shared" si="1"/>
        <v>0.19103810204018259</v>
      </c>
      <c r="N60" s="2">
        <f t="shared" si="2"/>
        <v>12304000000</v>
      </c>
      <c r="O60" s="2">
        <f t="shared" si="3"/>
        <v>30795000000</v>
      </c>
    </row>
    <row r="61" spans="1:15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>
        <f t="shared" si="0"/>
        <v>0.37282905001114408</v>
      </c>
      <c r="M61" s="45">
        <f t="shared" si="1"/>
        <v>9.1364205256570713E-2</v>
      </c>
      <c r="N61" s="2">
        <f t="shared" si="2"/>
        <v>5329000000</v>
      </c>
      <c r="O61" s="2">
        <f t="shared" si="3"/>
        <v>21746000000</v>
      </c>
    </row>
    <row r="62" spans="1:15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>
        <f t="shared" si="0"/>
        <v>0.59692168373654553</v>
      </c>
      <c r="M62" s="45">
        <f t="shared" si="1"/>
        <v>0.19326956080837884</v>
      </c>
      <c r="N62" s="2">
        <f t="shared" si="2"/>
        <v>185251000</v>
      </c>
      <c r="O62" s="2">
        <f t="shared" si="3"/>
        <v>572156000</v>
      </c>
    </row>
    <row r="63" spans="1:15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>
        <f t="shared" si="0"/>
        <v>0.6098251327186508</v>
      </c>
      <c r="M63" s="45">
        <f t="shared" si="1"/>
        <v>0.25565241316437609</v>
      </c>
      <c r="N63" s="2">
        <f t="shared" si="2"/>
        <v>249019000</v>
      </c>
      <c r="O63" s="2">
        <f t="shared" si="3"/>
        <v>594002000</v>
      </c>
    </row>
    <row r="64" spans="1:15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>
        <f t="shared" si="0"/>
        <v>0.61298423447447736</v>
      </c>
      <c r="M64" s="45">
        <f t="shared" si="1"/>
        <v>0.2683664461179463</v>
      </c>
      <c r="N64" s="2">
        <f t="shared" si="2"/>
        <v>264170000</v>
      </c>
      <c r="O64" s="2">
        <f t="shared" si="3"/>
        <v>603399000</v>
      </c>
    </row>
    <row r="65" spans="1:15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>
        <f t="shared" si="0"/>
        <v>0.62779549785490829</v>
      </c>
      <c r="M65" s="45">
        <f t="shared" si="1"/>
        <v>0.26109486298926943</v>
      </c>
      <c r="N65" s="2">
        <f t="shared" si="2"/>
        <v>256215000</v>
      </c>
      <c r="O65" s="2">
        <f t="shared" si="3"/>
        <v>616062000</v>
      </c>
    </row>
    <row r="66" spans="1:15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>
        <f t="shared" si="0"/>
        <v>0.25837860564342796</v>
      </c>
      <c r="M66" s="45">
        <f t="shared" si="1"/>
        <v>9.5873882044821113E-2</v>
      </c>
      <c r="N66" s="2">
        <f t="shared" si="2"/>
        <v>867434000</v>
      </c>
      <c r="O66" s="2">
        <f t="shared" si="3"/>
        <v>2337721000</v>
      </c>
    </row>
    <row r="67" spans="1:15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>
        <f t="shared" ref="L67:L130" si="4">1-(F67/E67)</f>
        <v>0.22039746464267296</v>
      </c>
      <c r="M67" s="45">
        <f t="shared" ref="M67:M130" si="5">N67/E67</f>
        <v>7.7302911203061792E-2</v>
      </c>
      <c r="N67" s="2">
        <f t="shared" ref="N67:N130" si="6">O67-SUM(G67:I67)</f>
        <v>802532000</v>
      </c>
      <c r="O67" s="2">
        <f t="shared" ref="O67:O130" si="7">E67-F67</f>
        <v>2288090000</v>
      </c>
    </row>
    <row r="68" spans="1:15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>
        <f t="shared" si="4"/>
        <v>0.16065768862971597</v>
      </c>
      <c r="M68" s="45">
        <f t="shared" si="5"/>
        <v>2.4821766396842609E-2</v>
      </c>
      <c r="N68" s="2">
        <f t="shared" si="6"/>
        <v>256297000</v>
      </c>
      <c r="O68" s="2">
        <f t="shared" si="7"/>
        <v>1658870000</v>
      </c>
    </row>
    <row r="69" spans="1:15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>
        <f t="shared" si="4"/>
        <v>0.30279057540183063</v>
      </c>
      <c r="M69" s="45">
        <f t="shared" si="5"/>
        <v>0.12337561638815792</v>
      </c>
      <c r="N69" s="2">
        <f t="shared" si="6"/>
        <v>929238000</v>
      </c>
      <c r="O69" s="2">
        <f t="shared" si="7"/>
        <v>2280552000</v>
      </c>
    </row>
    <row r="70" spans="1:15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>
        <f t="shared" si="4"/>
        <v>0.61432282322389442</v>
      </c>
      <c r="M70" s="45">
        <f t="shared" si="5"/>
        <v>0.2291886077119423</v>
      </c>
      <c r="N70" s="2">
        <f t="shared" si="6"/>
        <v>314893000</v>
      </c>
      <c r="O70" s="2">
        <f t="shared" si="7"/>
        <v>844047000</v>
      </c>
    </row>
    <row r="71" spans="1:15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>
        <f t="shared" si="4"/>
        <v>0.67610122680335283</v>
      </c>
      <c r="M71" s="45">
        <f t="shared" si="5"/>
        <v>0.26351809531776604</v>
      </c>
      <c r="N71" s="2">
        <f t="shared" si="6"/>
        <v>415811000</v>
      </c>
      <c r="O71" s="2">
        <f t="shared" si="7"/>
        <v>1066835000</v>
      </c>
    </row>
    <row r="72" spans="1:15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>
        <f t="shared" si="4"/>
        <v>0.68890926810986852</v>
      </c>
      <c r="M72" s="45">
        <f t="shared" si="5"/>
        <v>0.24986735401558349</v>
      </c>
      <c r="N72" s="2">
        <f t="shared" si="6"/>
        <v>490708000</v>
      </c>
      <c r="O72" s="2">
        <f t="shared" si="7"/>
        <v>1352931000</v>
      </c>
    </row>
    <row r="73" spans="1:15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>
        <f t="shared" si="4"/>
        <v>0.66978968330536148</v>
      </c>
      <c r="M73" s="45">
        <f t="shared" si="5"/>
        <v>0.21248147851507748</v>
      </c>
      <c r="N73" s="2">
        <f t="shared" si="6"/>
        <v>466917000</v>
      </c>
      <c r="O73" s="2">
        <f t="shared" si="7"/>
        <v>1471828000</v>
      </c>
    </row>
    <row r="74" spans="1:15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>
        <f t="shared" si="4"/>
        <v>0.35680351419563872</v>
      </c>
      <c r="M74" s="45">
        <f t="shared" si="5"/>
        <v>0.20303165268975221</v>
      </c>
      <c r="N74" s="2">
        <f t="shared" si="6"/>
        <v>511468000</v>
      </c>
      <c r="O74" s="2">
        <f t="shared" si="7"/>
        <v>898843000</v>
      </c>
    </row>
    <row r="75" spans="1:15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>
        <f t="shared" si="4"/>
        <v>0.35521098288831254</v>
      </c>
      <c r="M75" s="45">
        <f t="shared" si="5"/>
        <v>0.25478997773851736</v>
      </c>
      <c r="N75" s="2">
        <f t="shared" si="6"/>
        <v>610036000</v>
      </c>
      <c r="O75" s="2">
        <f t="shared" si="7"/>
        <v>850471000</v>
      </c>
    </row>
    <row r="76" spans="1:15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>
        <f t="shared" si="4"/>
        <v>0.31520460853763654</v>
      </c>
      <c r="M76" s="45">
        <f t="shared" si="5"/>
        <v>0.13387715146053156</v>
      </c>
      <c r="N76" s="2">
        <f t="shared" si="6"/>
        <v>327403000</v>
      </c>
      <c r="O76" s="2">
        <f t="shared" si="7"/>
        <v>770848000</v>
      </c>
    </row>
    <row r="77" spans="1:15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>
        <f t="shared" si="4"/>
        <v>0.32779024658104505</v>
      </c>
      <c r="M77" s="45">
        <f t="shared" si="5"/>
        <v>0.15931898880820303</v>
      </c>
      <c r="N77" s="2">
        <f t="shared" si="6"/>
        <v>581727000</v>
      </c>
      <c r="O77" s="2">
        <f t="shared" si="7"/>
        <v>1196872000</v>
      </c>
    </row>
    <row r="78" spans="1:15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>
        <f t="shared" si="4"/>
        <v>0.50203993987545625</v>
      </c>
      <c r="M78" s="45">
        <f t="shared" si="5"/>
        <v>0.11423663302555292</v>
      </c>
      <c r="N78" s="2">
        <f t="shared" si="6"/>
        <v>532000000</v>
      </c>
      <c r="O78" s="2">
        <f t="shared" si="7"/>
        <v>2338000000</v>
      </c>
    </row>
    <row r="79" spans="1:15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>
        <f t="shared" si="4"/>
        <v>0.54325058184639263</v>
      </c>
      <c r="M79" s="45">
        <f t="shared" si="5"/>
        <v>0.16252909231962762</v>
      </c>
      <c r="N79" s="2">
        <f t="shared" si="6"/>
        <v>838000000</v>
      </c>
      <c r="O79" s="2">
        <f t="shared" si="7"/>
        <v>2801000000</v>
      </c>
    </row>
    <row r="80" spans="1:15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>
        <f t="shared" si="4"/>
        <v>0.56687779433681074</v>
      </c>
      <c r="M80" s="45">
        <f t="shared" si="5"/>
        <v>0.1736214605067064</v>
      </c>
      <c r="N80" s="2">
        <f t="shared" si="6"/>
        <v>932000000</v>
      </c>
      <c r="O80" s="2">
        <f t="shared" si="7"/>
        <v>3043000000</v>
      </c>
    </row>
    <row r="81" spans="1:15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>
        <f t="shared" si="4"/>
        <v>0.65434083601286175</v>
      </c>
      <c r="M81" s="45">
        <f t="shared" si="5"/>
        <v>0.2375848517327617</v>
      </c>
      <c r="N81" s="2">
        <f t="shared" si="6"/>
        <v>1330000000</v>
      </c>
      <c r="O81" s="2">
        <f t="shared" si="7"/>
        <v>3663000000</v>
      </c>
    </row>
    <row r="82" spans="1:15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>
        <f t="shared" si="4"/>
        <v>0.35110310670868983</v>
      </c>
      <c r="M82" s="45">
        <f t="shared" si="5"/>
        <v>0.11091100105057781</v>
      </c>
      <c r="N82" s="2">
        <f t="shared" si="6"/>
        <v>3695000000</v>
      </c>
      <c r="O82" s="2">
        <f t="shared" si="7"/>
        <v>11697000000</v>
      </c>
    </row>
    <row r="83" spans="1:15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>
        <f t="shared" si="4"/>
        <v>0.42539194945952996</v>
      </c>
      <c r="M83" s="45">
        <f t="shared" si="5"/>
        <v>0.1452458921378271</v>
      </c>
      <c r="N83" s="2">
        <f t="shared" si="6"/>
        <v>5012000000</v>
      </c>
      <c r="O83" s="2">
        <f t="shared" si="7"/>
        <v>14679000000</v>
      </c>
    </row>
    <row r="84" spans="1:15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>
        <f t="shared" si="4"/>
        <v>0.3985924685717529</v>
      </c>
      <c r="M84" s="45">
        <f t="shared" si="5"/>
        <v>0.13198444904792986</v>
      </c>
      <c r="N84" s="2">
        <f t="shared" si="6"/>
        <v>4651000000</v>
      </c>
      <c r="O84" s="2">
        <f t="shared" si="7"/>
        <v>14046000000</v>
      </c>
    </row>
    <row r="85" spans="1:15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>
        <f t="shared" si="4"/>
        <v>0.35946484166830284</v>
      </c>
      <c r="M85" s="45">
        <f t="shared" si="5"/>
        <v>0.10125375143746669</v>
      </c>
      <c r="N85" s="2">
        <f t="shared" si="6"/>
        <v>3610000000</v>
      </c>
      <c r="O85" s="2">
        <f t="shared" si="7"/>
        <v>12816000000</v>
      </c>
    </row>
    <row r="86" spans="1:15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>
        <f t="shared" si="4"/>
        <v>0.41626401236954003</v>
      </c>
      <c r="M86" s="45">
        <f t="shared" si="5"/>
        <v>0.1828372632392733</v>
      </c>
      <c r="N86" s="2">
        <f t="shared" si="6"/>
        <v>378400000</v>
      </c>
      <c r="O86" s="2">
        <f t="shared" si="7"/>
        <v>861500000</v>
      </c>
    </row>
    <row r="87" spans="1:15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>
        <f t="shared" si="4"/>
        <v>0.40301184912429777</v>
      </c>
      <c r="M87" s="45">
        <f t="shared" si="5"/>
        <v>0.15403861587121748</v>
      </c>
      <c r="N87" s="2">
        <f t="shared" si="6"/>
        <v>326300000</v>
      </c>
      <c r="O87" s="2">
        <f t="shared" si="7"/>
        <v>853700000</v>
      </c>
    </row>
    <row r="88" spans="1:15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>
        <f t="shared" si="4"/>
        <v>0.42024080073497416</v>
      </c>
      <c r="M88" s="45">
        <f t="shared" si="5"/>
        <v>0.17339587060587011</v>
      </c>
      <c r="N88" s="2">
        <f t="shared" si="6"/>
        <v>358600000</v>
      </c>
      <c r="O88" s="2">
        <f t="shared" si="7"/>
        <v>869100000</v>
      </c>
    </row>
    <row r="89" spans="1:15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>
        <f t="shared" si="4"/>
        <v>0.4402591599642538</v>
      </c>
      <c r="M89" s="45">
        <f t="shared" si="5"/>
        <v>0.19012511170688115</v>
      </c>
      <c r="N89" s="2">
        <f t="shared" si="6"/>
        <v>425500000</v>
      </c>
      <c r="O89" s="2">
        <f t="shared" si="7"/>
        <v>985300000</v>
      </c>
    </row>
    <row r="90" spans="1:15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>
        <f t="shared" si="4"/>
        <v>0.88554713132982588</v>
      </c>
      <c r="M90" s="45">
        <f t="shared" si="5"/>
        <v>0.36262316723670929</v>
      </c>
      <c r="N90" s="2">
        <f t="shared" si="6"/>
        <v>562554000</v>
      </c>
      <c r="O90" s="2">
        <f t="shared" si="7"/>
        <v>1373790000</v>
      </c>
    </row>
    <row r="91" spans="1:15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>
        <f t="shared" si="4"/>
        <v>0.92211280214861235</v>
      </c>
      <c r="M91" s="45">
        <f t="shared" si="5"/>
        <v>0.40107430617726053</v>
      </c>
      <c r="N91" s="2">
        <f t="shared" si="6"/>
        <v>896000000</v>
      </c>
      <c r="O91" s="2">
        <f t="shared" si="7"/>
        <v>2060000000</v>
      </c>
    </row>
    <row r="92" spans="1:15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>
        <f t="shared" si="4"/>
        <v>0.91052227342549918</v>
      </c>
      <c r="M92" s="45">
        <f t="shared" si="5"/>
        <v>0.23732718894009217</v>
      </c>
      <c r="N92" s="2">
        <f t="shared" si="6"/>
        <v>618000000</v>
      </c>
      <c r="O92" s="2">
        <f t="shared" si="7"/>
        <v>2371000000</v>
      </c>
    </row>
    <row r="93" spans="1:15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>
        <f t="shared" si="4"/>
        <v>0.91634241245136183</v>
      </c>
      <c r="M93" s="45">
        <f t="shared" si="5"/>
        <v>0.2454604409857328</v>
      </c>
      <c r="N93" s="2">
        <f t="shared" si="6"/>
        <v>757000000</v>
      </c>
      <c r="O93" s="2">
        <f t="shared" si="7"/>
        <v>2826000000</v>
      </c>
    </row>
    <row r="94" spans="1:15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>
        <f t="shared" si="4"/>
        <v>0.39832201358369956</v>
      </c>
      <c r="M94" s="45">
        <f t="shared" si="5"/>
        <v>0.10294313490478094</v>
      </c>
      <c r="N94" s="2">
        <f t="shared" si="6"/>
        <v>773000000</v>
      </c>
      <c r="O94" s="2">
        <f t="shared" si="7"/>
        <v>2991000000</v>
      </c>
    </row>
    <row r="95" spans="1:15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>
        <f t="shared" si="4"/>
        <v>0.42361111111111116</v>
      </c>
      <c r="M95" s="45">
        <f t="shared" si="5"/>
        <v>0.16754850088183421</v>
      </c>
      <c r="N95" s="2">
        <f t="shared" si="6"/>
        <v>1520000000</v>
      </c>
      <c r="O95" s="2">
        <f t="shared" si="7"/>
        <v>3843000000</v>
      </c>
    </row>
    <row r="96" spans="1:15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>
        <f t="shared" si="4"/>
        <v>0.40915208613728127</v>
      </c>
      <c r="M96" s="45">
        <f t="shared" si="5"/>
        <v>0.17527694378300032</v>
      </c>
      <c r="N96" s="2">
        <f t="shared" si="6"/>
        <v>1693000000</v>
      </c>
      <c r="O96" s="2">
        <f t="shared" si="7"/>
        <v>3952000000</v>
      </c>
    </row>
    <row r="97" spans="1:15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>
        <f t="shared" si="4"/>
        <v>0.41672055427251731</v>
      </c>
      <c r="M97" s="45">
        <f t="shared" si="5"/>
        <v>0.19879907621247114</v>
      </c>
      <c r="N97" s="2">
        <f t="shared" si="6"/>
        <v>2152000000</v>
      </c>
      <c r="O97" s="2">
        <f t="shared" si="7"/>
        <v>4511000000</v>
      </c>
    </row>
    <row r="98" spans="1:15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>
        <f t="shared" si="4"/>
        <v>0.35393089763611385</v>
      </c>
      <c r="M98" s="45">
        <f t="shared" si="5"/>
        <v>0.22370256489312471</v>
      </c>
      <c r="N98" s="2">
        <f t="shared" si="6"/>
        <v>745872000</v>
      </c>
      <c r="O98" s="2">
        <f t="shared" si="7"/>
        <v>1180081000</v>
      </c>
    </row>
    <row r="99" spans="1:15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>
        <f t="shared" si="4"/>
        <v>0.35349079723193555</v>
      </c>
      <c r="M99" s="45">
        <f t="shared" si="5"/>
        <v>0.22678023313530707</v>
      </c>
      <c r="N99" s="2">
        <f t="shared" si="6"/>
        <v>815079000</v>
      </c>
      <c r="O99" s="2">
        <f t="shared" si="7"/>
        <v>1270494000</v>
      </c>
    </row>
    <row r="100" spans="1:15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>
        <f t="shared" si="4"/>
        <v>0.35429133627252751</v>
      </c>
      <c r="M100" s="45">
        <f t="shared" si="5"/>
        <v>0.22341970241404449</v>
      </c>
      <c r="N100" s="2">
        <f t="shared" si="6"/>
        <v>898586000</v>
      </c>
      <c r="O100" s="2">
        <f t="shared" si="7"/>
        <v>1424947000</v>
      </c>
    </row>
    <row r="101" spans="1:15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>
        <f t="shared" si="4"/>
        <v>0.35855793291640403</v>
      </c>
      <c r="M101" s="45">
        <f t="shared" si="5"/>
        <v>0.22839673451517817</v>
      </c>
      <c r="N101" s="2">
        <f t="shared" si="6"/>
        <v>907716000</v>
      </c>
      <c r="O101" s="2">
        <f t="shared" si="7"/>
        <v>1425015000</v>
      </c>
    </row>
    <row r="102" spans="1:15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>
        <f t="shared" si="4"/>
        <v>0.82083958020989511</v>
      </c>
      <c r="M102" s="45">
        <f t="shared" si="5"/>
        <v>0.3141464981794817</v>
      </c>
      <c r="N102" s="2">
        <f t="shared" si="6"/>
        <v>5867000000</v>
      </c>
      <c r="O102" s="2">
        <f t="shared" si="7"/>
        <v>15330000000</v>
      </c>
    </row>
    <row r="103" spans="1:15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>
        <f t="shared" si="4"/>
        <v>0.77959427802422376</v>
      </c>
      <c r="M103" s="45">
        <f t="shared" si="5"/>
        <v>0.30857797936500025</v>
      </c>
      <c r="N103" s="2">
        <f t="shared" si="6"/>
        <v>6191000000</v>
      </c>
      <c r="O103" s="2">
        <f t="shared" si="7"/>
        <v>15641000000</v>
      </c>
    </row>
    <row r="104" spans="1:15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>
        <f t="shared" si="4"/>
        <v>0.80486566337364973</v>
      </c>
      <c r="M104" s="45">
        <f t="shared" si="5"/>
        <v>0.39100729387868155</v>
      </c>
      <c r="N104" s="2">
        <f t="shared" si="6"/>
        <v>8470000000</v>
      </c>
      <c r="O104" s="2">
        <f t="shared" si="7"/>
        <v>17435000000</v>
      </c>
    </row>
    <row r="105" spans="1:15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>
        <f t="shared" si="4"/>
        <v>0.81897264146840065</v>
      </c>
      <c r="M105" s="45">
        <f t="shared" si="5"/>
        <v>0.4259927797833935</v>
      </c>
      <c r="N105" s="2">
        <f t="shared" si="6"/>
        <v>9794000000</v>
      </c>
      <c r="O105" s="2">
        <f t="shared" si="7"/>
        <v>18829000000</v>
      </c>
    </row>
    <row r="106" spans="1:15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>
        <f t="shared" si="4"/>
        <v>0.8148942392046008</v>
      </c>
      <c r="M106" s="45">
        <f t="shared" si="5"/>
        <v>0.15167170289501899</v>
      </c>
      <c r="N106" s="2">
        <f t="shared" si="6"/>
        <v>1556000000</v>
      </c>
      <c r="O106" s="2">
        <f t="shared" si="7"/>
        <v>8360000000</v>
      </c>
    </row>
    <row r="107" spans="1:15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>
        <f t="shared" si="4"/>
        <v>0.8260017809439002</v>
      </c>
      <c r="M107" s="45">
        <f t="shared" si="5"/>
        <v>0.20320569902048086</v>
      </c>
      <c r="N107" s="2">
        <f t="shared" si="6"/>
        <v>2282000000</v>
      </c>
      <c r="O107" s="2">
        <f t="shared" si="7"/>
        <v>9276000000</v>
      </c>
    </row>
    <row r="108" spans="1:15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>
        <f t="shared" si="4"/>
        <v>0.83880936890045543</v>
      </c>
      <c r="M108" s="45">
        <f t="shared" si="5"/>
        <v>0.23609303838646714</v>
      </c>
      <c r="N108" s="2">
        <f t="shared" si="6"/>
        <v>2903000000</v>
      </c>
      <c r="O108" s="2">
        <f t="shared" si="7"/>
        <v>10314000000</v>
      </c>
    </row>
    <row r="109" spans="1:15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>
        <f t="shared" si="4"/>
        <v>0.814672131147541</v>
      </c>
      <c r="M109" s="45">
        <f t="shared" si="5"/>
        <v>0.20975409836065573</v>
      </c>
      <c r="N109" s="2">
        <f t="shared" si="6"/>
        <v>2559000000</v>
      </c>
      <c r="O109" s="2">
        <f t="shared" si="7"/>
        <v>9939000000</v>
      </c>
    </row>
    <row r="110" spans="1:15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>
        <f t="shared" si="4"/>
        <v>0.74878683987259909</v>
      </c>
      <c r="M110" s="45">
        <f t="shared" si="5"/>
        <v>0.38933747340018637</v>
      </c>
      <c r="N110" s="2">
        <f t="shared" si="6"/>
        <v>1119719000</v>
      </c>
      <c r="O110" s="2">
        <f t="shared" si="7"/>
        <v>2153481000</v>
      </c>
    </row>
    <row r="111" spans="1:15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>
        <f t="shared" si="4"/>
        <v>0.74419253604219904</v>
      </c>
      <c r="M111" s="45">
        <f t="shared" si="5"/>
        <v>0.36124902459000058</v>
      </c>
      <c r="N111" s="2">
        <f t="shared" si="6"/>
        <v>1214305000</v>
      </c>
      <c r="O111" s="2">
        <f t="shared" si="7"/>
        <v>2501534000</v>
      </c>
    </row>
    <row r="112" spans="1:15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>
        <f t="shared" si="4"/>
        <v>0.73310922213593599</v>
      </c>
      <c r="M112" s="45">
        <f t="shared" si="5"/>
        <v>0.36265965666743416</v>
      </c>
      <c r="N112" s="2">
        <f t="shared" si="6"/>
        <v>1486922000</v>
      </c>
      <c r="O112" s="2">
        <f t="shared" si="7"/>
        <v>3005783000</v>
      </c>
    </row>
    <row r="113" spans="1:15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>
        <f t="shared" si="4"/>
        <v>0.72569137355926294</v>
      </c>
      <c r="M113" s="45">
        <f t="shared" si="5"/>
        <v>0.33800347730155361</v>
      </c>
      <c r="N113" s="2">
        <f t="shared" si="6"/>
        <v>1612789000</v>
      </c>
      <c r="O113" s="2">
        <f t="shared" si="7"/>
        <v>3462648000</v>
      </c>
    </row>
    <row r="114" spans="1:15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>
        <f t="shared" si="4"/>
        <v>0.27226938161500025</v>
      </c>
      <c r="M114" s="45">
        <f t="shared" si="5"/>
        <v>1.0006447106860796E-2</v>
      </c>
      <c r="N114" s="2">
        <f t="shared" si="6"/>
        <v>745000000</v>
      </c>
      <c r="O114" s="2">
        <f t="shared" si="7"/>
        <v>20271000000</v>
      </c>
    </row>
    <row r="115" spans="1:15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>
        <f t="shared" si="4"/>
        <v>0.29482626871038786</v>
      </c>
      <c r="M115" s="45">
        <f t="shared" si="5"/>
        <v>2.000269699285297E-3</v>
      </c>
      <c r="N115" s="2">
        <f t="shared" si="6"/>
        <v>178000000</v>
      </c>
      <c r="O115" s="2">
        <f t="shared" si="7"/>
        <v>26236000000</v>
      </c>
    </row>
    <row r="116" spans="1:15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>
        <f t="shared" si="4"/>
        <v>0.33040203353083009</v>
      </c>
      <c r="M116" s="45">
        <f t="shared" si="5"/>
        <v>2.0867988710913405E-2</v>
      </c>
      <c r="N116" s="2">
        <f t="shared" si="6"/>
        <v>2233000000</v>
      </c>
      <c r="O116" s="2">
        <f t="shared" si="7"/>
        <v>35355000000</v>
      </c>
    </row>
    <row r="117" spans="1:15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>
        <f t="shared" si="4"/>
        <v>0.35093060366064399</v>
      </c>
      <c r="M117" s="45">
        <f t="shared" si="5"/>
        <v>3.0782354195621642E-2</v>
      </c>
      <c r="N117" s="2">
        <f t="shared" si="6"/>
        <v>4186000000</v>
      </c>
      <c r="O117" s="2">
        <f t="shared" si="7"/>
        <v>47722000000</v>
      </c>
    </row>
    <row r="118" spans="1:15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>
        <f t="shared" si="4"/>
        <v>0.15755012102114441</v>
      </c>
      <c r="M118" s="45">
        <f t="shared" si="5"/>
        <v>4.2260355299812757E-2</v>
      </c>
      <c r="N118" s="2">
        <f t="shared" si="6"/>
        <v>740300000</v>
      </c>
      <c r="O118" s="2">
        <f t="shared" si="7"/>
        <v>2759900000</v>
      </c>
    </row>
    <row r="119" spans="1:15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>
        <f t="shared" si="4"/>
        <v>0.15640437913422089</v>
      </c>
      <c r="M119" s="45">
        <f t="shared" si="5"/>
        <v>4.2954031650339113E-2</v>
      </c>
      <c r="N119" s="2">
        <f t="shared" si="6"/>
        <v>820800000</v>
      </c>
      <c r="O119" s="2">
        <f t="shared" si="7"/>
        <v>2988700000</v>
      </c>
    </row>
    <row r="120" spans="1:15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>
        <f t="shared" si="4"/>
        <v>0.15633688045249738</v>
      </c>
      <c r="M120" s="45">
        <f t="shared" si="5"/>
        <v>4.2589396989742116E-2</v>
      </c>
      <c r="N120" s="2">
        <f t="shared" si="6"/>
        <v>888500000</v>
      </c>
      <c r="O120" s="2">
        <f t="shared" si="7"/>
        <v>3261500000</v>
      </c>
    </row>
    <row r="121" spans="1:15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>
        <f t="shared" si="4"/>
        <v>0.15332500347077604</v>
      </c>
      <c r="M121" s="45">
        <f t="shared" si="5"/>
        <v>4.1163404137165072E-2</v>
      </c>
      <c r="N121" s="2">
        <f t="shared" si="6"/>
        <v>889500000</v>
      </c>
      <c r="O121" s="2">
        <f t="shared" si="7"/>
        <v>3313200000</v>
      </c>
    </row>
    <row r="122" spans="1:15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>
        <f t="shared" si="4"/>
        <v>0.21600333023292118</v>
      </c>
      <c r="M122" s="45">
        <f t="shared" si="5"/>
        <v>7.1061771918071073E-2</v>
      </c>
      <c r="N122" s="2">
        <f t="shared" si="6"/>
        <v>4370100000</v>
      </c>
      <c r="O122" s="2">
        <f t="shared" si="7"/>
        <v>13283600000</v>
      </c>
    </row>
    <row r="123" spans="1:15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>
        <f t="shared" si="4"/>
        <v>0.20819024689011378</v>
      </c>
      <c r="M123" s="45">
        <f t="shared" si="5"/>
        <v>6.4601153139453846E-2</v>
      </c>
      <c r="N123" s="2">
        <f t="shared" si="6"/>
        <v>4588200000</v>
      </c>
      <c r="O123" s="2">
        <f t="shared" si="7"/>
        <v>14786400000</v>
      </c>
    </row>
    <row r="124" spans="1:15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>
        <f t="shared" si="4"/>
        <v>0.23038114846746016</v>
      </c>
      <c r="M124" s="45">
        <f t="shared" si="5"/>
        <v>6.8358193196262296E-2</v>
      </c>
      <c r="N124" s="2">
        <f t="shared" si="6"/>
        <v>5049900000</v>
      </c>
      <c r="O124" s="2">
        <f t="shared" si="7"/>
        <v>17019200000</v>
      </c>
    </row>
    <row r="125" spans="1:15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>
        <f t="shared" si="4"/>
        <v>0.22789789846696107</v>
      </c>
      <c r="M125" s="45">
        <f t="shared" si="5"/>
        <v>6.6636346983507358E-2</v>
      </c>
      <c r="N125" s="2">
        <f t="shared" si="6"/>
        <v>5274700000</v>
      </c>
      <c r="O125" s="2">
        <f t="shared" si="7"/>
        <v>18039600000</v>
      </c>
    </row>
    <row r="126" spans="1:15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>
        <f t="shared" si="4"/>
        <v>0.81257608960311667</v>
      </c>
      <c r="M126" s="45">
        <f t="shared" si="5"/>
        <v>0.31257608960311661</v>
      </c>
      <c r="N126" s="2">
        <f t="shared" si="6"/>
        <v>5135000000</v>
      </c>
      <c r="O126" s="2">
        <f t="shared" si="7"/>
        <v>13349000000</v>
      </c>
    </row>
    <row r="127" spans="1:15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>
        <f t="shared" si="4"/>
        <v>0.80109674361925398</v>
      </c>
      <c r="M127" s="45">
        <f t="shared" si="5"/>
        <v>0.31690474578566108</v>
      </c>
      <c r="N127" s="2">
        <f t="shared" si="6"/>
        <v>4681000000</v>
      </c>
      <c r="O127" s="2">
        <f t="shared" si="7"/>
        <v>11833000000</v>
      </c>
    </row>
    <row r="128" spans="1:15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>
        <f t="shared" si="4"/>
        <v>0.80214325112284302</v>
      </c>
      <c r="M128" s="45">
        <f t="shared" si="5"/>
        <v>-5.0035458198723508E-2</v>
      </c>
      <c r="N128" s="2">
        <f t="shared" si="6"/>
        <v>-635000000</v>
      </c>
      <c r="O128" s="2">
        <f t="shared" si="7"/>
        <v>10180000000</v>
      </c>
    </row>
    <row r="129" spans="1:15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>
        <f t="shared" si="4"/>
        <v>0.67648441171862761</v>
      </c>
      <c r="M129" s="45">
        <f t="shared" si="5"/>
        <v>-4.0490365032116555</v>
      </c>
      <c r="N129" s="2">
        <f t="shared" si="6"/>
        <v>-25845000000</v>
      </c>
      <c r="O129" s="2">
        <f t="shared" si="7"/>
        <v>4318000000</v>
      </c>
    </row>
    <row r="130" spans="1:15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>
        <f t="shared" si="4"/>
        <v>0.79823057403470266</v>
      </c>
      <c r="M130" s="45">
        <f t="shared" si="5"/>
        <v>0.37418558397915097</v>
      </c>
      <c r="N130" s="2">
        <f t="shared" si="6"/>
        <v>5456000000</v>
      </c>
      <c r="O130" s="2">
        <f t="shared" si="7"/>
        <v>11639000000</v>
      </c>
    </row>
    <row r="131" spans="1:15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>
        <f t="shared" ref="L131:L194" si="8">1-(F131/E131)</f>
        <v>0.8204114780725501</v>
      </c>
      <c r="M131" s="45">
        <f t="shared" ref="M131:M194" si="9">N131/E131</f>
        <v>0.42652950730914996</v>
      </c>
      <c r="N131" s="2">
        <f t="shared" ref="N131:N194" si="10">O131-SUM(G131:I131)</f>
        <v>7878000000</v>
      </c>
      <c r="O131" s="2">
        <f t="shared" ref="O131:O194" si="11">E131-F131</f>
        <v>15153000000</v>
      </c>
    </row>
    <row r="132" spans="1:15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>
        <f t="shared" si="8"/>
        <v>0.63382386755575992</v>
      </c>
      <c r="M132" s="45">
        <f t="shared" si="9"/>
        <v>-0.1253161646355484</v>
      </c>
      <c r="N132" s="2">
        <f t="shared" si="10"/>
        <v>-1090000000</v>
      </c>
      <c r="O132" s="2">
        <f t="shared" si="11"/>
        <v>5513000000</v>
      </c>
    </row>
    <row r="133" spans="1:15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>
        <f t="shared" si="8"/>
        <v>0.6314652433600203</v>
      </c>
      <c r="M133" s="45">
        <f t="shared" si="9"/>
        <v>-0.18121743550641758</v>
      </c>
      <c r="N133" s="2">
        <f t="shared" si="10"/>
        <v>-1426000000</v>
      </c>
      <c r="O133" s="2">
        <f t="shared" si="11"/>
        <v>4969000000</v>
      </c>
    </row>
    <row r="134" spans="1:15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>
        <f t="shared" si="8"/>
        <v>0.26603080429059767</v>
      </c>
      <c r="M134" s="45">
        <f t="shared" si="9"/>
        <v>0.152842717378492</v>
      </c>
      <c r="N134" s="2">
        <f t="shared" si="10"/>
        <v>1556000000</v>
      </c>
      <c r="O134" s="2">
        <f t="shared" si="11"/>
        <v>2708300000</v>
      </c>
    </row>
    <row r="135" spans="1:15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>
        <f t="shared" si="8"/>
        <v>0.26909665676788963</v>
      </c>
      <c r="M135" s="45">
        <f t="shared" si="9"/>
        <v>0.15920107289970303</v>
      </c>
      <c r="N135" s="2">
        <f t="shared" si="10"/>
        <v>1661900000</v>
      </c>
      <c r="O135" s="2">
        <f t="shared" si="11"/>
        <v>2809100000</v>
      </c>
    </row>
    <row r="136" spans="1:15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>
        <f t="shared" si="8"/>
        <v>0.29872964860685813</v>
      </c>
      <c r="M136" s="45">
        <f t="shared" si="9"/>
        <v>0.19439307117808163</v>
      </c>
      <c r="N136" s="2">
        <f t="shared" si="10"/>
        <v>1923500000</v>
      </c>
      <c r="O136" s="2">
        <f t="shared" si="11"/>
        <v>2955900000</v>
      </c>
    </row>
    <row r="137" spans="1:15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>
        <f t="shared" si="8"/>
        <v>0.32775817899290249</v>
      </c>
      <c r="M137" s="45">
        <f t="shared" si="9"/>
        <v>0.23015623031372054</v>
      </c>
      <c r="N137" s="2">
        <f t="shared" si="10"/>
        <v>2192100000</v>
      </c>
      <c r="O137" s="2">
        <f t="shared" si="11"/>
        <v>3121700000</v>
      </c>
    </row>
    <row r="138" spans="1:15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>
        <f t="shared" si="8"/>
        <v>0.31294704224039516</v>
      </c>
      <c r="M138" s="45">
        <f t="shared" si="9"/>
        <v>0.19344842850818947</v>
      </c>
      <c r="N138" s="2">
        <f t="shared" si="10"/>
        <v>830300000</v>
      </c>
      <c r="O138" s="2">
        <f t="shared" si="11"/>
        <v>1343200000</v>
      </c>
    </row>
    <row r="139" spans="1:15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>
        <f t="shared" si="8"/>
        <v>0.31438663401737921</v>
      </c>
      <c r="M139" s="45">
        <f t="shared" si="9"/>
        <v>0.19563568596008407</v>
      </c>
      <c r="N139" s="2">
        <f t="shared" si="10"/>
        <v>902800000</v>
      </c>
      <c r="O139" s="2">
        <f t="shared" si="11"/>
        <v>1450800000</v>
      </c>
    </row>
    <row r="140" spans="1:15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>
        <f t="shared" si="8"/>
        <v>0.31686465251145823</v>
      </c>
      <c r="M140" s="45">
        <f t="shared" si="9"/>
        <v>0.19618370592086801</v>
      </c>
      <c r="N140" s="2">
        <f t="shared" si="10"/>
        <v>1048700000</v>
      </c>
      <c r="O140" s="2">
        <f t="shared" si="11"/>
        <v>1693800000</v>
      </c>
    </row>
    <row r="141" spans="1:15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>
        <f t="shared" si="8"/>
        <v>0.31955393538886989</v>
      </c>
      <c r="M141" s="45">
        <f t="shared" si="9"/>
        <v>0.19940021908165281</v>
      </c>
      <c r="N141" s="2">
        <f t="shared" si="10"/>
        <v>1110400000</v>
      </c>
      <c r="O141" s="2">
        <f t="shared" si="11"/>
        <v>1779500000</v>
      </c>
    </row>
    <row r="142" spans="1:15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>
        <f t="shared" si="8"/>
        <v>0.13919831223628687</v>
      </c>
      <c r="M142" s="45">
        <f t="shared" si="9"/>
        <v>2.7215189873417721E-2</v>
      </c>
      <c r="N142" s="2">
        <f t="shared" si="10"/>
        <v>645000000</v>
      </c>
      <c r="O142" s="2">
        <f t="shared" si="11"/>
        <v>3299000000</v>
      </c>
    </row>
    <row r="143" spans="1:15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>
        <f t="shared" si="8"/>
        <v>0.16264327891629038</v>
      </c>
      <c r="M143" s="45">
        <f t="shared" si="9"/>
        <v>4.8845085098992706E-2</v>
      </c>
      <c r="N143" s="2">
        <f t="shared" si="10"/>
        <v>1125000000</v>
      </c>
      <c r="O143" s="2">
        <f t="shared" si="11"/>
        <v>3746000000</v>
      </c>
    </row>
    <row r="144" spans="1:15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>
        <f t="shared" si="8"/>
        <v>0.1994896678658078</v>
      </c>
      <c r="M144" s="45">
        <f t="shared" si="9"/>
        <v>9.1399648623776461E-2</v>
      </c>
      <c r="N144" s="2">
        <f t="shared" si="10"/>
        <v>2185000000</v>
      </c>
      <c r="O144" s="2">
        <f t="shared" si="11"/>
        <v>4769000000</v>
      </c>
    </row>
    <row r="145" spans="1:15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>
        <f t="shared" si="8"/>
        <v>0.19814502529510958</v>
      </c>
      <c r="M145" s="45">
        <f t="shared" si="9"/>
        <v>8.7334694239815394E-2</v>
      </c>
      <c r="N145" s="2">
        <f t="shared" si="10"/>
        <v>1968000000</v>
      </c>
      <c r="O145" s="2">
        <f t="shared" si="11"/>
        <v>4465000000</v>
      </c>
    </row>
    <row r="146" spans="1:15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>
        <f t="shared" si="8"/>
        <v>0.65774299835255357</v>
      </c>
      <c r="M146" s="45">
        <f t="shared" si="9"/>
        <v>0.29880560131795719</v>
      </c>
      <c r="N146" s="2">
        <f t="shared" si="10"/>
        <v>1451000000</v>
      </c>
      <c r="O146" s="2">
        <f t="shared" si="11"/>
        <v>3194000000</v>
      </c>
    </row>
    <row r="147" spans="1:15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>
        <f t="shared" si="8"/>
        <v>0.66593934104298502</v>
      </c>
      <c r="M147" s="45">
        <f t="shared" si="9"/>
        <v>0.29936722670739691</v>
      </c>
      <c r="N147" s="2">
        <f t="shared" si="10"/>
        <v>1372000000</v>
      </c>
      <c r="O147" s="2">
        <f t="shared" si="11"/>
        <v>3052000000</v>
      </c>
    </row>
    <row r="148" spans="1:15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>
        <f t="shared" si="8"/>
        <v>0.65403811252268595</v>
      </c>
      <c r="M148" s="45">
        <f t="shared" si="9"/>
        <v>0.26837568058076228</v>
      </c>
      <c r="N148" s="2">
        <f t="shared" si="10"/>
        <v>1183000000</v>
      </c>
      <c r="O148" s="2">
        <f t="shared" si="11"/>
        <v>2883000000</v>
      </c>
    </row>
    <row r="149" spans="1:15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>
        <f t="shared" si="8"/>
        <v>0.66016295025728988</v>
      </c>
      <c r="M149" s="45">
        <f t="shared" si="9"/>
        <v>0.28280445969125212</v>
      </c>
      <c r="N149" s="2">
        <f t="shared" si="10"/>
        <v>1319000000</v>
      </c>
      <c r="O149" s="2">
        <f t="shared" si="11"/>
        <v>3079000000</v>
      </c>
    </row>
    <row r="150" spans="1:15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>
        <f t="shared" si="8"/>
        <v>0.52066236811254396</v>
      </c>
      <c r="M150" s="45">
        <f t="shared" si="9"/>
        <v>0.25923212192262601</v>
      </c>
      <c r="N150" s="2">
        <f t="shared" si="10"/>
        <v>1769000000</v>
      </c>
      <c r="O150" s="2">
        <f t="shared" si="11"/>
        <v>3553000000</v>
      </c>
    </row>
    <row r="151" spans="1:15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>
        <f t="shared" si="8"/>
        <v>0.44864048338368578</v>
      </c>
      <c r="M151" s="45">
        <f t="shared" si="9"/>
        <v>4.4335347432024171E-2</v>
      </c>
      <c r="N151" s="2">
        <f t="shared" si="10"/>
        <v>587000000</v>
      </c>
      <c r="O151" s="2">
        <f t="shared" si="11"/>
        <v>5940000000</v>
      </c>
    </row>
    <row r="152" spans="1:15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>
        <f t="shared" si="8"/>
        <v>0.26062931696085956</v>
      </c>
      <c r="M152" s="45">
        <f t="shared" si="9"/>
        <v>6.4688326085102749E-2</v>
      </c>
      <c r="N152" s="2">
        <f t="shared" si="10"/>
        <v>379300000</v>
      </c>
      <c r="O152" s="2">
        <f t="shared" si="11"/>
        <v>1528200000</v>
      </c>
    </row>
    <row r="153" spans="1:15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>
        <f t="shared" si="8"/>
        <v>0.26672638436482088</v>
      </c>
      <c r="M153" s="45">
        <f t="shared" si="9"/>
        <v>7.5488599348534205E-2</v>
      </c>
      <c r="N153" s="2">
        <f t="shared" si="10"/>
        <v>463500000</v>
      </c>
      <c r="O153" s="2">
        <f t="shared" si="11"/>
        <v>1637700000</v>
      </c>
    </row>
    <row r="154" spans="1:15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>
        <f t="shared" si="8"/>
        <v>0.26084071844936263</v>
      </c>
      <c r="M154" s="45">
        <f t="shared" si="9"/>
        <v>7.7768826121984741E-2</v>
      </c>
      <c r="N154" s="2">
        <f t="shared" si="10"/>
        <v>492300000</v>
      </c>
      <c r="O154" s="2">
        <f t="shared" si="11"/>
        <v>1651200000</v>
      </c>
    </row>
    <row r="155" spans="1:15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>
        <f t="shared" si="8"/>
        <v>0.27582161591446142</v>
      </c>
      <c r="M155" s="45">
        <f t="shared" si="9"/>
        <v>9.0113794432619951E-2</v>
      </c>
      <c r="N155" s="2">
        <f t="shared" si="10"/>
        <v>537700000</v>
      </c>
      <c r="O155" s="2">
        <f t="shared" si="11"/>
        <v>1645800000</v>
      </c>
    </row>
    <row r="156" spans="1:15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>
        <f t="shared" si="8"/>
        <v>0.53415050004800402</v>
      </c>
      <c r="M156" s="45">
        <f t="shared" si="9"/>
        <v>0.32350733691062766</v>
      </c>
      <c r="N156" s="2">
        <f t="shared" si="10"/>
        <v>923266000</v>
      </c>
      <c r="O156" s="2">
        <f t="shared" si="11"/>
        <v>1524426000</v>
      </c>
    </row>
    <row r="157" spans="1:15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>
        <f t="shared" si="8"/>
        <v>0.55227509551927745</v>
      </c>
      <c r="M157" s="45">
        <f t="shared" si="9"/>
        <v>0.32962834317471346</v>
      </c>
      <c r="N157" s="2">
        <f t="shared" si="10"/>
        <v>949000000</v>
      </c>
      <c r="O157" s="2">
        <f t="shared" si="11"/>
        <v>1590000000</v>
      </c>
    </row>
    <row r="158" spans="1:15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>
        <f t="shared" si="8"/>
        <v>0.55164397210229166</v>
      </c>
      <c r="M158" s="45">
        <f t="shared" si="9"/>
        <v>0.33244769179674527</v>
      </c>
      <c r="N158" s="2">
        <f t="shared" si="10"/>
        <v>1001000000</v>
      </c>
      <c r="O158" s="2">
        <f t="shared" si="11"/>
        <v>1661000000</v>
      </c>
    </row>
    <row r="159" spans="1:15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>
        <f t="shared" si="8"/>
        <v>0.55555555555555558</v>
      </c>
      <c r="M159" s="45">
        <f t="shared" si="9"/>
        <v>0.33934789490345046</v>
      </c>
      <c r="N159" s="2">
        <f t="shared" si="10"/>
        <v>1072000000</v>
      </c>
      <c r="O159" s="2">
        <f t="shared" si="11"/>
        <v>1755000000</v>
      </c>
    </row>
    <row r="160" spans="1:15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>
        <f t="shared" si="8"/>
        <v>0.98579082916432315</v>
      </c>
      <c r="M160" s="45">
        <f t="shared" si="9"/>
        <v>0.24265119445842337</v>
      </c>
      <c r="N160" s="2">
        <f t="shared" si="10"/>
        <v>8197000000</v>
      </c>
      <c r="O160" s="2">
        <f t="shared" si="11"/>
        <v>33301000000</v>
      </c>
    </row>
    <row r="161" spans="1:15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>
        <f t="shared" si="8"/>
        <v>0.98730906167451471</v>
      </c>
      <c r="M161" s="45">
        <f t="shared" si="9"/>
        <v>0.27001263351326521</v>
      </c>
      <c r="N161" s="2">
        <f t="shared" si="10"/>
        <v>9404000000</v>
      </c>
      <c r="O161" s="2">
        <f t="shared" si="11"/>
        <v>34386000000</v>
      </c>
    </row>
    <row r="162" spans="1:15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>
        <f t="shared" si="8"/>
        <v>0.98960858058225376</v>
      </c>
      <c r="M162" s="45">
        <f t="shared" si="9"/>
        <v>0.28764451873519986</v>
      </c>
      <c r="N162" s="2">
        <f t="shared" si="10"/>
        <v>10325000000</v>
      </c>
      <c r="O162" s="2">
        <f t="shared" si="11"/>
        <v>35522000000</v>
      </c>
    </row>
    <row r="163" spans="1:15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>
        <f t="shared" si="8"/>
        <v>0.98620829824917977</v>
      </c>
      <c r="M163" s="45">
        <f t="shared" si="9"/>
        <v>0.26381347812200573</v>
      </c>
      <c r="N163" s="2">
        <f t="shared" si="10"/>
        <v>9086000000</v>
      </c>
      <c r="O163" s="2">
        <f t="shared" si="11"/>
        <v>33966000000</v>
      </c>
    </row>
    <row r="164" spans="1:15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>
        <f t="shared" si="8"/>
        <v>0.40093820305394667</v>
      </c>
      <c r="M164" s="45">
        <f t="shared" si="9"/>
        <v>0.11009525633047725</v>
      </c>
      <c r="N164" s="2">
        <f t="shared" si="10"/>
        <v>230000000</v>
      </c>
      <c r="O164" s="2">
        <f t="shared" si="11"/>
        <v>837600000</v>
      </c>
    </row>
    <row r="165" spans="1:15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>
        <f t="shared" si="8"/>
        <v>0.4091080008355964</v>
      </c>
      <c r="M165" s="45">
        <f t="shared" si="9"/>
        <v>0.12487988301650303</v>
      </c>
      <c r="N165" s="2">
        <f t="shared" si="10"/>
        <v>298900000</v>
      </c>
      <c r="O165" s="2">
        <f t="shared" si="11"/>
        <v>979200000</v>
      </c>
    </row>
    <row r="166" spans="1:15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>
        <f t="shared" si="8"/>
        <v>0.42324601913769533</v>
      </c>
      <c r="M166" s="45">
        <f t="shared" si="9"/>
        <v>0.14360660582997747</v>
      </c>
      <c r="N166" s="2">
        <f t="shared" si="10"/>
        <v>388700000</v>
      </c>
      <c r="O166" s="2">
        <f t="shared" si="11"/>
        <v>1145600000</v>
      </c>
    </row>
    <row r="167" spans="1:15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>
        <f t="shared" si="8"/>
        <v>0.43636253152249871</v>
      </c>
      <c r="M167" s="45">
        <f t="shared" si="9"/>
        <v>0.14893810956157141</v>
      </c>
      <c r="N167" s="2">
        <f t="shared" si="10"/>
        <v>490200000</v>
      </c>
      <c r="O167" s="2">
        <f t="shared" si="11"/>
        <v>1436200000</v>
      </c>
    </row>
    <row r="168" spans="1:15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>
        <f t="shared" si="8"/>
        <v>0.51827487857377896</v>
      </c>
      <c r="M168" s="45">
        <f t="shared" si="9"/>
        <v>0.19383352664599077</v>
      </c>
      <c r="N168" s="2">
        <f t="shared" si="10"/>
        <v>1773098000</v>
      </c>
      <c r="O168" s="2">
        <f t="shared" si="11"/>
        <v>4740935000</v>
      </c>
    </row>
    <row r="169" spans="1:15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>
        <f t="shared" si="8"/>
        <v>0.52081730703777285</v>
      </c>
      <c r="M169" s="45">
        <f t="shared" si="9"/>
        <v>0.19315699650238466</v>
      </c>
      <c r="N169" s="2">
        <f t="shared" si="10"/>
        <v>1830223000</v>
      </c>
      <c r="O169" s="2">
        <f t="shared" si="11"/>
        <v>4934907000</v>
      </c>
    </row>
    <row r="170" spans="1:15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>
        <f t="shared" si="8"/>
        <v>0.52290696099276168</v>
      </c>
      <c r="M170" s="45">
        <f t="shared" si="9"/>
        <v>0.19171353856845849</v>
      </c>
      <c r="N170" s="2">
        <f t="shared" si="10"/>
        <v>1953051000</v>
      </c>
      <c r="O170" s="2">
        <f t="shared" si="11"/>
        <v>5327031000</v>
      </c>
    </row>
    <row r="171" spans="1:15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>
        <f t="shared" si="8"/>
        <v>0.5273511528557282</v>
      </c>
      <c r="M171" s="45">
        <f t="shared" si="9"/>
        <v>0.19372487465770863</v>
      </c>
      <c r="N171" s="2">
        <f t="shared" si="10"/>
        <v>2060395000</v>
      </c>
      <c r="O171" s="2">
        <f t="shared" si="11"/>
        <v>5608736000</v>
      </c>
    </row>
    <row r="172" spans="1:15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>
        <f t="shared" si="8"/>
        <v>0.15417383373930715</v>
      </c>
      <c r="M172" s="45">
        <f t="shared" si="9"/>
        <v>7.5522667190007275E-2</v>
      </c>
      <c r="N172" s="2">
        <f t="shared" si="10"/>
        <v>6542000000</v>
      </c>
      <c r="O172" s="2">
        <f t="shared" si="11"/>
        <v>13355000000</v>
      </c>
    </row>
    <row r="173" spans="1:15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>
        <f t="shared" si="8"/>
        <v>0.15435975408210489</v>
      </c>
      <c r="M173" s="45">
        <f t="shared" si="9"/>
        <v>8.2446398272404756E-2</v>
      </c>
      <c r="N173" s="2">
        <f t="shared" si="10"/>
        <v>7483000000</v>
      </c>
      <c r="O173" s="2">
        <f t="shared" si="11"/>
        <v>14010000000</v>
      </c>
    </row>
    <row r="174" spans="1:15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>
        <f t="shared" si="8"/>
        <v>0.14593087375408365</v>
      </c>
      <c r="M174" s="45">
        <f t="shared" si="9"/>
        <v>7.7449695153671685E-2</v>
      </c>
      <c r="N174" s="2">
        <f t="shared" si="10"/>
        <v>7444000000</v>
      </c>
      <c r="O174" s="2">
        <f t="shared" si="11"/>
        <v>14026000000</v>
      </c>
    </row>
    <row r="175" spans="1:15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>
        <f t="shared" si="8"/>
        <v>0.14572120417464129</v>
      </c>
      <c r="M175" s="45">
        <f t="shared" si="9"/>
        <v>6.1763119772446098E-2</v>
      </c>
      <c r="N175" s="2">
        <f t="shared" si="10"/>
        <v>5841000000</v>
      </c>
      <c r="O175" s="2">
        <f t="shared" si="11"/>
        <v>13781000000</v>
      </c>
    </row>
    <row r="176" spans="1:15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>
        <f t="shared" si="8"/>
        <v>0.962499250584544</v>
      </c>
      <c r="M176" s="45">
        <f t="shared" si="9"/>
        <v>0.16050480625112412</v>
      </c>
      <c r="N176" s="2">
        <f t="shared" si="10"/>
        <v>16063000000</v>
      </c>
      <c r="O176" s="2">
        <f t="shared" si="11"/>
        <v>96325000000</v>
      </c>
    </row>
    <row r="177" spans="1:15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>
        <f t="shared" si="8"/>
        <v>0.97016627825796242</v>
      </c>
      <c r="M177" s="45">
        <f t="shared" si="9"/>
        <v>0.25460928050974957</v>
      </c>
      <c r="N177" s="2">
        <f t="shared" si="10"/>
        <v>25893000000</v>
      </c>
      <c r="O177" s="2">
        <f t="shared" si="11"/>
        <v>98663000000</v>
      </c>
    </row>
    <row r="178" spans="1:15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>
        <f t="shared" si="8"/>
        <v>0.97209527111503347</v>
      </c>
      <c r="M178" s="45">
        <f t="shared" si="9"/>
        <v>0.15899181559344827</v>
      </c>
      <c r="N178" s="2">
        <f t="shared" si="10"/>
        <v>15133000000</v>
      </c>
      <c r="O178" s="2">
        <f t="shared" si="11"/>
        <v>92525000000</v>
      </c>
    </row>
    <row r="179" spans="1:15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>
        <f t="shared" si="8"/>
        <v>0.97631533700137552</v>
      </c>
      <c r="M179" s="45">
        <f t="shared" si="9"/>
        <v>0.3277488823933975</v>
      </c>
      <c r="N179" s="2">
        <f t="shared" si="10"/>
        <v>30499000000</v>
      </c>
      <c r="O179" s="2">
        <f t="shared" si="11"/>
        <v>90852000000</v>
      </c>
    </row>
    <row r="180" spans="1:15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>
        <f t="shared" si="8"/>
        <v>0.51191159586681967</v>
      </c>
      <c r="M180" s="45">
        <f t="shared" si="9"/>
        <v>0.19876578645235363</v>
      </c>
      <c r="N180" s="2">
        <f t="shared" si="10"/>
        <v>2770000000</v>
      </c>
      <c r="O180" s="2">
        <f t="shared" si="11"/>
        <v>7134000000</v>
      </c>
    </row>
    <row r="181" spans="1:15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>
        <f t="shared" si="8"/>
        <v>0.44215446722617657</v>
      </c>
      <c r="M181" s="45">
        <f t="shared" si="9"/>
        <v>5.2693084032720702E-2</v>
      </c>
      <c r="N181" s="2">
        <f t="shared" si="10"/>
        <v>496000000</v>
      </c>
      <c r="O181" s="2">
        <f t="shared" si="11"/>
        <v>4162000000</v>
      </c>
    </row>
    <row r="182" spans="1:15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>
        <f t="shared" si="8"/>
        <v>0.42737195633921077</v>
      </c>
      <c r="M182" s="45">
        <f t="shared" si="9"/>
        <v>6.1199738781602758E-2</v>
      </c>
      <c r="N182" s="2">
        <f t="shared" si="10"/>
        <v>656000000</v>
      </c>
      <c r="O182" s="2">
        <f t="shared" si="11"/>
        <v>4581000000</v>
      </c>
    </row>
    <row r="183" spans="1:15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>
        <f t="shared" si="8"/>
        <v>0.4159309791332263</v>
      </c>
      <c r="M183" s="45">
        <f t="shared" si="9"/>
        <v>4.5044141252006419E-2</v>
      </c>
      <c r="N183" s="2">
        <f t="shared" si="10"/>
        <v>449000000</v>
      </c>
      <c r="O183" s="2">
        <f t="shared" si="11"/>
        <v>4146000000</v>
      </c>
    </row>
    <row r="184" spans="1:15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>
        <f t="shared" si="8"/>
        <v>0.40210003403702477</v>
      </c>
      <c r="M184" s="45">
        <f t="shared" si="9"/>
        <v>0.15009439204513961</v>
      </c>
      <c r="N184" s="2">
        <f t="shared" si="10"/>
        <v>1638218000</v>
      </c>
      <c r="O184" s="2">
        <f t="shared" si="11"/>
        <v>4388755000</v>
      </c>
    </row>
    <row r="185" spans="1:15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>
        <f t="shared" si="8"/>
        <v>0.3968703654557999</v>
      </c>
      <c r="M185" s="45">
        <f t="shared" si="9"/>
        <v>0.14035050356125103</v>
      </c>
      <c r="N185" s="2">
        <f t="shared" si="10"/>
        <v>1614587000</v>
      </c>
      <c r="O185" s="2">
        <f t="shared" si="11"/>
        <v>4565582000</v>
      </c>
    </row>
    <row r="186" spans="1:15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>
        <f t="shared" si="8"/>
        <v>0.38883179577509841</v>
      </c>
      <c r="M186" s="45">
        <f t="shared" si="9"/>
        <v>0.13081979426952348</v>
      </c>
      <c r="N186" s="2">
        <f t="shared" si="10"/>
        <v>1554293000</v>
      </c>
      <c r="O186" s="2">
        <f t="shared" si="11"/>
        <v>4619779000</v>
      </c>
    </row>
    <row r="187" spans="1:15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>
        <f t="shared" si="8"/>
        <v>0.38172117766796732</v>
      </c>
      <c r="M187" s="45">
        <f t="shared" si="9"/>
        <v>0.11689658041255672</v>
      </c>
      <c r="N187" s="2">
        <f t="shared" si="10"/>
        <v>1414903000</v>
      </c>
      <c r="O187" s="2">
        <f t="shared" si="11"/>
        <v>4620310000</v>
      </c>
    </row>
    <row r="188" spans="1:15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>
        <f t="shared" si="8"/>
        <v>0.96004470522492313</v>
      </c>
      <c r="M188" s="45">
        <f t="shared" si="9"/>
        <v>0.32513737543075349</v>
      </c>
      <c r="N188" s="2">
        <f t="shared" si="10"/>
        <v>3491000000</v>
      </c>
      <c r="O188" s="2">
        <f t="shared" si="11"/>
        <v>10308000000</v>
      </c>
    </row>
    <row r="189" spans="1:15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>
        <f t="shared" si="8"/>
        <v>0.97145025135160767</v>
      </c>
      <c r="M189" s="45">
        <f t="shared" si="9"/>
        <v>0.37171583040880207</v>
      </c>
      <c r="N189" s="2">
        <f t="shared" si="10"/>
        <v>3919000000</v>
      </c>
      <c r="O189" s="2">
        <f t="shared" si="11"/>
        <v>10242000000</v>
      </c>
    </row>
    <row r="190" spans="1:15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>
        <f t="shared" si="8"/>
        <v>0.9760952190438088</v>
      </c>
      <c r="M190" s="45">
        <f t="shared" si="9"/>
        <v>0.37027405481096221</v>
      </c>
      <c r="N190" s="2">
        <f t="shared" si="10"/>
        <v>3702000000</v>
      </c>
      <c r="O190" s="2">
        <f t="shared" si="11"/>
        <v>9759000000</v>
      </c>
    </row>
    <row r="191" spans="1:15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>
        <f t="shared" si="8"/>
        <v>0.9774792190218442</v>
      </c>
      <c r="M191" s="45">
        <f t="shared" si="9"/>
        <v>0.34641407307171856</v>
      </c>
      <c r="N191" s="2">
        <f t="shared" si="10"/>
        <v>3584000000</v>
      </c>
      <c r="O191" s="2">
        <f t="shared" si="11"/>
        <v>10113000000</v>
      </c>
    </row>
    <row r="192" spans="1:15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>
        <f t="shared" si="8"/>
        <v>0.24163495171260752</v>
      </c>
      <c r="M192" s="45">
        <f t="shared" si="9"/>
        <v>4.9035352090987083E-2</v>
      </c>
      <c r="N192" s="2">
        <f t="shared" si="10"/>
        <v>2229000000</v>
      </c>
      <c r="O192" s="2">
        <f t="shared" si="11"/>
        <v>10984000000</v>
      </c>
    </row>
    <row r="193" spans="1:15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>
        <f t="shared" si="8"/>
        <v>0.23143975770111547</v>
      </c>
      <c r="M193" s="45">
        <f t="shared" si="9"/>
        <v>3.1838664401270589E-2</v>
      </c>
      <c r="N193" s="2">
        <f t="shared" si="10"/>
        <v>1293000000</v>
      </c>
      <c r="O193" s="2">
        <f t="shared" si="11"/>
        <v>9399000000</v>
      </c>
    </row>
    <row r="194" spans="1:15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>
        <f t="shared" si="8"/>
        <v>0.22427427551501034</v>
      </c>
      <c r="M194" s="45">
        <f t="shared" si="9"/>
        <v>3.6069312575919082E-2</v>
      </c>
      <c r="N194" s="2">
        <f t="shared" si="10"/>
        <v>1455000000</v>
      </c>
      <c r="O194" s="2">
        <f t="shared" si="11"/>
        <v>9047000000</v>
      </c>
    </row>
    <row r="195" spans="1:15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>
        <f t="shared" ref="L195:L258" si="12">1-(F195/E195)</f>
        <v>0.23251872090669901</v>
      </c>
      <c r="M195" s="45">
        <f t="shared" ref="M195:M258" si="13">N195/E195</f>
        <v>3.979457599676179E-2</v>
      </c>
      <c r="N195" s="2">
        <f t="shared" ref="N195:N258" si="14">O195-SUM(G195:I195)</f>
        <v>1573000000</v>
      </c>
      <c r="O195" s="2">
        <f t="shared" ref="O195:O258" si="15">E195-F195</f>
        <v>9191000000</v>
      </c>
    </row>
    <row r="196" spans="1:15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>
        <f t="shared" si="12"/>
        <v>0.60832923430070496</v>
      </c>
      <c r="M196" s="45">
        <f t="shared" si="13"/>
        <v>0.20957534021970814</v>
      </c>
      <c r="N196" s="2">
        <f t="shared" si="14"/>
        <v>639100000</v>
      </c>
      <c r="O196" s="2">
        <f t="shared" si="15"/>
        <v>1855100000</v>
      </c>
    </row>
    <row r="197" spans="1:15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>
        <f t="shared" si="12"/>
        <v>0.62131423757371529</v>
      </c>
      <c r="M197" s="45">
        <f t="shared" si="13"/>
        <v>0.23513659886869659</v>
      </c>
      <c r="N197" s="2">
        <f t="shared" si="14"/>
        <v>781500000</v>
      </c>
      <c r="O197" s="2">
        <f t="shared" si="15"/>
        <v>2065000000</v>
      </c>
    </row>
    <row r="198" spans="1:15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>
        <f t="shared" si="12"/>
        <v>0.61908665105386418</v>
      </c>
      <c r="M198" s="45">
        <f t="shared" si="13"/>
        <v>0.24692622950819673</v>
      </c>
      <c r="N198" s="2">
        <f t="shared" si="14"/>
        <v>843500000</v>
      </c>
      <c r="O198" s="2">
        <f t="shared" si="15"/>
        <v>2114800000</v>
      </c>
    </row>
    <row r="199" spans="1:15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>
        <f t="shared" si="12"/>
        <v>0.63066774367259026</v>
      </c>
      <c r="M199" s="45">
        <f t="shared" si="13"/>
        <v>0.25514270328486804</v>
      </c>
      <c r="N199" s="2">
        <f t="shared" si="14"/>
        <v>947600000</v>
      </c>
      <c r="O199" s="2">
        <f t="shared" si="15"/>
        <v>2342300000</v>
      </c>
    </row>
    <row r="200" spans="1:15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>
        <f t="shared" si="12"/>
        <v>0.51787931462627268</v>
      </c>
      <c r="M200" s="45">
        <f t="shared" si="13"/>
        <v>0.1558231934442513</v>
      </c>
      <c r="N200" s="2">
        <f t="shared" si="14"/>
        <v>1255000000</v>
      </c>
      <c r="O200" s="2">
        <f t="shared" si="15"/>
        <v>4171000000</v>
      </c>
    </row>
    <row r="201" spans="1:15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>
        <f t="shared" si="12"/>
        <v>0.50923514089509825</v>
      </c>
      <c r="M201" s="45">
        <f t="shared" si="13"/>
        <v>0.19014918304522851</v>
      </c>
      <c r="N201" s="2">
        <f t="shared" si="14"/>
        <v>1606000000</v>
      </c>
      <c r="O201" s="2">
        <f t="shared" si="15"/>
        <v>4301000000</v>
      </c>
    </row>
    <row r="202" spans="1:15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>
        <f t="shared" si="12"/>
        <v>0.45662322505349151</v>
      </c>
      <c r="M202" s="45">
        <f t="shared" si="13"/>
        <v>0.14588601439408674</v>
      </c>
      <c r="N202" s="2">
        <f t="shared" si="14"/>
        <v>1500000000</v>
      </c>
      <c r="O202" s="2">
        <f t="shared" si="15"/>
        <v>4695000000</v>
      </c>
    </row>
    <row r="203" spans="1:15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>
        <f t="shared" si="12"/>
        <v>0.47993270848353764</v>
      </c>
      <c r="M203" s="45">
        <f t="shared" si="13"/>
        <v>0.17287511014980372</v>
      </c>
      <c r="N203" s="2">
        <f t="shared" si="14"/>
        <v>2158000000</v>
      </c>
      <c r="O203" s="2">
        <f t="shared" si="15"/>
        <v>5991000000</v>
      </c>
    </row>
    <row r="204" spans="1:15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>
        <f t="shared" si="12"/>
        <v>0.170407798247183</v>
      </c>
      <c r="M204" s="45">
        <f t="shared" si="13"/>
        <v>8.7148989447326061E-2</v>
      </c>
      <c r="N204" s="2">
        <f t="shared" si="14"/>
        <v>1949000000</v>
      </c>
      <c r="O204" s="2">
        <f t="shared" si="15"/>
        <v>3811000000</v>
      </c>
    </row>
    <row r="205" spans="1:15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>
        <f t="shared" si="12"/>
        <v>0.1957150421571423</v>
      </c>
      <c r="M205" s="45">
        <f t="shared" si="13"/>
        <v>0.11645146837196041</v>
      </c>
      <c r="N205" s="2">
        <f t="shared" si="14"/>
        <v>2859000000</v>
      </c>
      <c r="O205" s="2">
        <f t="shared" si="15"/>
        <v>4805000000</v>
      </c>
    </row>
    <row r="206" spans="1:15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>
        <f t="shared" si="12"/>
        <v>8.4296785668911189E-2</v>
      </c>
      <c r="M206" s="45">
        <f t="shared" si="13"/>
        <v>-6.8606276203786046E-3</v>
      </c>
      <c r="N206" s="2">
        <f t="shared" si="14"/>
        <v>-108000000</v>
      </c>
      <c r="O206" s="2">
        <f t="shared" si="15"/>
        <v>1327000000</v>
      </c>
    </row>
    <row r="207" spans="1:15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>
        <f t="shared" si="12"/>
        <v>-1.341327100904377E-2</v>
      </c>
      <c r="M207" s="45">
        <f t="shared" si="13"/>
        <v>-0.13525048267452494</v>
      </c>
      <c r="N207" s="2">
        <f t="shared" si="14"/>
        <v>-1331000000</v>
      </c>
      <c r="O207" s="2">
        <f t="shared" si="15"/>
        <v>-132000000</v>
      </c>
    </row>
    <row r="208" spans="1:15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>
        <f t="shared" si="12"/>
        <v>0.87627304463229572</v>
      </c>
      <c r="M208" s="45">
        <f t="shared" si="13"/>
        <v>0.35926545685352412</v>
      </c>
      <c r="N208" s="2">
        <f t="shared" si="14"/>
        <v>2490500000</v>
      </c>
      <c r="O208" s="2">
        <f t="shared" si="15"/>
        <v>6074500000</v>
      </c>
    </row>
    <row r="209" spans="1:15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>
        <f t="shared" si="12"/>
        <v>0.87931940679974852</v>
      </c>
      <c r="M209" s="45">
        <f t="shared" si="13"/>
        <v>0.40766543340925254</v>
      </c>
      <c r="N209" s="2">
        <f t="shared" si="14"/>
        <v>3955700000</v>
      </c>
      <c r="O209" s="2">
        <f t="shared" si="15"/>
        <v>8532300000</v>
      </c>
    </row>
    <row r="210" spans="1:15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>
        <f t="shared" si="12"/>
        <v>0.88476188706590608</v>
      </c>
      <c r="M210" s="45">
        <f t="shared" si="13"/>
        <v>0.46307066277708614</v>
      </c>
      <c r="N210" s="2">
        <f t="shared" si="14"/>
        <v>4984400000</v>
      </c>
      <c r="O210" s="2">
        <f t="shared" si="15"/>
        <v>9523400000</v>
      </c>
    </row>
    <row r="211" spans="1:15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>
        <f t="shared" si="12"/>
        <v>0.87084235902452656</v>
      </c>
      <c r="M211" s="45">
        <f t="shared" si="13"/>
        <v>0.49247956117671721</v>
      </c>
      <c r="N211" s="2">
        <f t="shared" si="14"/>
        <v>5638300000</v>
      </c>
      <c r="O211" s="2">
        <f t="shared" si="15"/>
        <v>9970100000</v>
      </c>
    </row>
    <row r="212" spans="1:15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>
        <f t="shared" si="12"/>
        <v>0.17877216479503644</v>
      </c>
      <c r="M212" s="45">
        <f t="shared" si="13"/>
        <v>9.0490744874480583E-2</v>
      </c>
      <c r="N212" s="2">
        <f t="shared" si="14"/>
        <v>790500000</v>
      </c>
      <c r="O212" s="2">
        <f t="shared" si="15"/>
        <v>1561700000</v>
      </c>
    </row>
    <row r="213" spans="1:15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>
        <f t="shared" si="12"/>
        <v>0.1880823325185107</v>
      </c>
      <c r="M213" s="45">
        <f t="shared" si="13"/>
        <v>9.3928980526918671E-2</v>
      </c>
      <c r="N213" s="2">
        <f t="shared" si="14"/>
        <v>795400000</v>
      </c>
      <c r="O213" s="2">
        <f t="shared" si="15"/>
        <v>1592700000</v>
      </c>
    </row>
    <row r="214" spans="1:15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>
        <f t="shared" si="12"/>
        <v>0.19445740956826141</v>
      </c>
      <c r="M214" s="45">
        <f t="shared" si="13"/>
        <v>9.7852975495915984E-2</v>
      </c>
      <c r="N214" s="2">
        <f t="shared" si="14"/>
        <v>838600000</v>
      </c>
      <c r="O214" s="2">
        <f t="shared" si="15"/>
        <v>1666500000</v>
      </c>
    </row>
    <row r="215" spans="1:15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>
        <f t="shared" si="12"/>
        <v>0.19215955983493815</v>
      </c>
      <c r="M215" s="45">
        <f t="shared" si="13"/>
        <v>7.5678379392272108E-2</v>
      </c>
      <c r="N215" s="2">
        <f t="shared" si="14"/>
        <v>605200000</v>
      </c>
      <c r="O215" s="2">
        <f t="shared" si="15"/>
        <v>1536700000</v>
      </c>
    </row>
    <row r="216" spans="1:15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>
        <f t="shared" si="12"/>
        <v>0.73838034163781852</v>
      </c>
      <c r="M216" s="45">
        <f t="shared" si="13"/>
        <v>0.23210941490267295</v>
      </c>
      <c r="N216" s="2">
        <f t="shared" si="14"/>
        <v>4090000000</v>
      </c>
      <c r="O216" s="2">
        <f t="shared" si="15"/>
        <v>13011000000</v>
      </c>
    </row>
    <row r="217" spans="1:15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>
        <f t="shared" si="12"/>
        <v>0.71809581934696376</v>
      </c>
      <c r="M217" s="45">
        <f t="shared" si="13"/>
        <v>0.1889533109551419</v>
      </c>
      <c r="N217" s="2">
        <f t="shared" si="14"/>
        <v>3096000000</v>
      </c>
      <c r="O217" s="2">
        <f t="shared" si="15"/>
        <v>11766000000</v>
      </c>
    </row>
    <row r="218" spans="1:15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>
        <f t="shared" si="12"/>
        <v>0.75237735373764092</v>
      </c>
      <c r="M218" s="45">
        <f t="shared" si="13"/>
        <v>0.16317148435039991</v>
      </c>
      <c r="N218" s="2">
        <f t="shared" si="14"/>
        <v>2591000000</v>
      </c>
      <c r="O218" s="2">
        <f t="shared" si="15"/>
        <v>11947000000</v>
      </c>
    </row>
    <row r="219" spans="1:15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>
        <f t="shared" si="12"/>
        <v>0.76394927536231882</v>
      </c>
      <c r="M219" s="45">
        <f t="shared" si="13"/>
        <v>0.11413043478260869</v>
      </c>
      <c r="N219" s="2">
        <f t="shared" si="14"/>
        <v>1890000000</v>
      </c>
      <c r="O219" s="2">
        <f t="shared" si="15"/>
        <v>12651000000</v>
      </c>
    </row>
    <row r="220" spans="1:15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>
        <f t="shared" si="12"/>
        <v>0.67595530417988692</v>
      </c>
      <c r="M220" s="45">
        <f t="shared" si="13"/>
        <v>0.15036556766450546</v>
      </c>
      <c r="N220" s="2">
        <f t="shared" si="14"/>
        <v>1090000000</v>
      </c>
      <c r="O220" s="2">
        <f t="shared" si="15"/>
        <v>4900000000</v>
      </c>
    </row>
    <row r="221" spans="1:15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>
        <f t="shared" si="12"/>
        <v>0.69564608707825837</v>
      </c>
      <c r="M221" s="45">
        <f t="shared" si="13"/>
        <v>0.14279714405711885</v>
      </c>
      <c r="N221" s="2">
        <f t="shared" si="14"/>
        <v>1020000000</v>
      </c>
      <c r="O221" s="2">
        <f t="shared" si="15"/>
        <v>4969000000</v>
      </c>
    </row>
    <row r="222" spans="1:15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>
        <f t="shared" si="12"/>
        <v>0.70054200542005418</v>
      </c>
      <c r="M222" s="45">
        <f t="shared" si="13"/>
        <v>0.14878048780487804</v>
      </c>
      <c r="N222" s="2">
        <f t="shared" si="14"/>
        <v>1098000000</v>
      </c>
      <c r="O222" s="2">
        <f t="shared" si="15"/>
        <v>5170000000</v>
      </c>
    </row>
    <row r="223" spans="1:15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>
        <f t="shared" si="12"/>
        <v>0.709375417948375</v>
      </c>
      <c r="M223" s="45">
        <f t="shared" si="13"/>
        <v>0.1253176407650127</v>
      </c>
      <c r="N223" s="2">
        <f t="shared" si="14"/>
        <v>937000000</v>
      </c>
      <c r="O223" s="2">
        <f t="shared" si="15"/>
        <v>5304000000</v>
      </c>
    </row>
    <row r="224" spans="1:15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>
        <f t="shared" si="12"/>
        <v>0.20943710835596907</v>
      </c>
      <c r="M224" s="45">
        <f t="shared" si="13"/>
        <v>0.11499878976951833</v>
      </c>
      <c r="N224" s="2">
        <f t="shared" si="14"/>
        <v>855200000</v>
      </c>
      <c r="O224" s="2">
        <f t="shared" si="15"/>
        <v>1557500000</v>
      </c>
    </row>
    <row r="225" spans="1:15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>
        <f t="shared" si="12"/>
        <v>0.21148450951824782</v>
      </c>
      <c r="M225" s="45">
        <f t="shared" si="13"/>
        <v>0.11603713380934606</v>
      </c>
      <c r="N225" s="2">
        <f t="shared" si="14"/>
        <v>963700000</v>
      </c>
      <c r="O225" s="2">
        <f t="shared" si="15"/>
        <v>1756400000</v>
      </c>
    </row>
    <row r="226" spans="1:15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>
        <f t="shared" si="12"/>
        <v>0.21227191145677538</v>
      </c>
      <c r="M226" s="45">
        <f t="shared" si="13"/>
        <v>0.11712284375311596</v>
      </c>
      <c r="N226" s="2">
        <f t="shared" si="14"/>
        <v>939700000</v>
      </c>
      <c r="O226" s="2">
        <f t="shared" si="15"/>
        <v>1703100000</v>
      </c>
    </row>
    <row r="227" spans="1:15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>
        <f t="shared" si="12"/>
        <v>0.21310770587586814</v>
      </c>
      <c r="M227" s="45">
        <f t="shared" si="13"/>
        <v>2.4903538749862199E-2</v>
      </c>
      <c r="N227" s="2">
        <f t="shared" si="14"/>
        <v>225900000</v>
      </c>
      <c r="O227" s="2">
        <f t="shared" si="15"/>
        <v>1933100000</v>
      </c>
    </row>
    <row r="228" spans="1:15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>
        <f t="shared" si="12"/>
        <v>0.6387976089034888</v>
      </c>
      <c r="M228" s="45">
        <f t="shared" si="13"/>
        <v>0.34664673725331396</v>
      </c>
      <c r="N228" s="2">
        <f t="shared" si="14"/>
        <v>640321000</v>
      </c>
      <c r="O228" s="2">
        <f t="shared" si="15"/>
        <v>1179978000</v>
      </c>
    </row>
    <row r="229" spans="1:15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>
        <f t="shared" si="12"/>
        <v>0.63877831310971134</v>
      </c>
      <c r="M229" s="45">
        <f t="shared" si="13"/>
        <v>0.3214298591596782</v>
      </c>
      <c r="N229" s="2">
        <f t="shared" si="14"/>
        <v>686426000</v>
      </c>
      <c r="O229" s="2">
        <f t="shared" si="15"/>
        <v>1364136000</v>
      </c>
    </row>
    <row r="230" spans="1:15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>
        <f t="shared" si="12"/>
        <v>0.63932969489336244</v>
      </c>
      <c r="M230" s="45">
        <f t="shared" si="13"/>
        <v>0.33451091740585515</v>
      </c>
      <c r="N230" s="2">
        <f t="shared" si="14"/>
        <v>801822000</v>
      </c>
      <c r="O230" s="2">
        <f t="shared" si="15"/>
        <v>1532472000</v>
      </c>
    </row>
    <row r="231" spans="1:15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>
        <f t="shared" si="12"/>
        <v>0.63693256159314537</v>
      </c>
      <c r="M231" s="45">
        <f t="shared" si="13"/>
        <v>0.34099800828722737</v>
      </c>
      <c r="N231" s="2">
        <f t="shared" si="14"/>
        <v>849365000</v>
      </c>
      <c r="O231" s="2">
        <f t="shared" si="15"/>
        <v>1586485000</v>
      </c>
    </row>
    <row r="232" spans="1:15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>
        <f t="shared" si="12"/>
        <v>0.24981996094823045</v>
      </c>
      <c r="M232" s="45">
        <f t="shared" si="13"/>
        <v>9.6441537422137749E-2</v>
      </c>
      <c r="N232" s="2">
        <f t="shared" si="14"/>
        <v>1299000000</v>
      </c>
      <c r="O232" s="2">
        <f t="shared" si="15"/>
        <v>3364900000</v>
      </c>
    </row>
    <row r="233" spans="1:15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>
        <f t="shared" si="12"/>
        <v>0.24728421550573565</v>
      </c>
      <c r="M233" s="45">
        <f t="shared" si="13"/>
        <v>9.7016438309878189E-2</v>
      </c>
      <c r="N233" s="2">
        <f t="shared" si="14"/>
        <v>1148500000</v>
      </c>
      <c r="O233" s="2">
        <f t="shared" si="15"/>
        <v>2927400000</v>
      </c>
    </row>
    <row r="234" spans="1:15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>
        <f t="shared" si="12"/>
        <v>0.24089804808578374</v>
      </c>
      <c r="M234" s="45">
        <f t="shared" si="13"/>
        <v>0.1114434112423557</v>
      </c>
      <c r="N234" s="2">
        <f t="shared" si="14"/>
        <v>1330300000</v>
      </c>
      <c r="O234" s="2">
        <f t="shared" si="15"/>
        <v>2875600000</v>
      </c>
    </row>
    <row r="235" spans="1:15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>
        <f t="shared" si="12"/>
        <v>0.26546650748524847</v>
      </c>
      <c r="M235" s="45">
        <f t="shared" si="13"/>
        <v>7.570278882409022E-2</v>
      </c>
      <c r="N235" s="2">
        <f t="shared" si="14"/>
        <v>881400000</v>
      </c>
      <c r="O235" s="2">
        <f t="shared" si="15"/>
        <v>3090800000</v>
      </c>
    </row>
    <row r="236" spans="1:15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>
        <f t="shared" si="12"/>
        <v>4.8677950006429715E-2</v>
      </c>
      <c r="M236" s="45">
        <f t="shared" si="13"/>
        <v>1.8675872711265865E-2</v>
      </c>
      <c r="N236" s="2">
        <f t="shared" si="14"/>
        <v>1888000000</v>
      </c>
      <c r="O236" s="2">
        <f t="shared" si="15"/>
        <v>4921000000</v>
      </c>
    </row>
    <row r="237" spans="1:15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>
        <f t="shared" si="12"/>
        <v>5.6661982345966311E-2</v>
      </c>
      <c r="M237" s="45">
        <f t="shared" si="13"/>
        <v>2.0969654384963329E-2</v>
      </c>
      <c r="N237" s="2">
        <f t="shared" si="14"/>
        <v>1910000000</v>
      </c>
      <c r="O237" s="2">
        <f t="shared" si="15"/>
        <v>5161000000</v>
      </c>
    </row>
    <row r="238" spans="1:15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>
        <f t="shared" si="12"/>
        <v>5.570998039617292E-2</v>
      </c>
      <c r="M238" s="45">
        <f t="shared" si="13"/>
        <v>2.1369146892159446E-2</v>
      </c>
      <c r="N238" s="2">
        <f t="shared" si="14"/>
        <v>2191000000</v>
      </c>
      <c r="O238" s="2">
        <f t="shared" si="15"/>
        <v>5712000000</v>
      </c>
    </row>
    <row r="239" spans="1:15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>
        <f t="shared" si="12"/>
        <v>5.3831471212545057E-2</v>
      </c>
      <c r="M239" s="45">
        <f t="shared" si="13"/>
        <v>2.004179487601402E-2</v>
      </c>
      <c r="N239" s="2">
        <f t="shared" si="14"/>
        <v>2436000000</v>
      </c>
      <c r="O239" s="2">
        <f t="shared" si="15"/>
        <v>6543000000</v>
      </c>
    </row>
    <row r="240" spans="1:15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>
        <f t="shared" si="12"/>
        <v>0.25517464424320824</v>
      </c>
      <c r="M240" s="45">
        <f t="shared" si="13"/>
        <v>0.10112117291936179</v>
      </c>
      <c r="N240" s="2">
        <f t="shared" si="14"/>
        <v>5628000000</v>
      </c>
      <c r="O240" s="2">
        <f t="shared" si="15"/>
        <v>14202000000</v>
      </c>
    </row>
    <row r="241" spans="1:15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>
        <f t="shared" si="12"/>
        <v>0.25083357494926062</v>
      </c>
      <c r="M241" s="45">
        <f t="shared" si="13"/>
        <v>6.0053638735865465E-2</v>
      </c>
      <c r="N241" s="2">
        <f t="shared" si="14"/>
        <v>3314000000</v>
      </c>
      <c r="O241" s="2">
        <f t="shared" si="15"/>
        <v>13842000000</v>
      </c>
    </row>
    <row r="242" spans="1:15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>
        <f t="shared" si="12"/>
        <v>0.27393588734551488</v>
      </c>
      <c r="M242" s="45">
        <f t="shared" si="13"/>
        <v>8.0513071408819206E-2</v>
      </c>
      <c r="N242" s="2">
        <f t="shared" si="14"/>
        <v>3785000000</v>
      </c>
      <c r="O242" s="2">
        <f t="shared" si="15"/>
        <v>12878000000</v>
      </c>
    </row>
    <row r="243" spans="1:15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>
        <f t="shared" si="12"/>
        <v>0.2499416145522485</v>
      </c>
      <c r="M243" s="45">
        <f t="shared" si="13"/>
        <v>2.8362353063289825E-2</v>
      </c>
      <c r="N243" s="2">
        <f t="shared" si="14"/>
        <v>1093000000</v>
      </c>
      <c r="O243" s="2">
        <f t="shared" si="15"/>
        <v>9632000000</v>
      </c>
    </row>
    <row r="244" spans="1:15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>
        <f t="shared" si="12"/>
        <v>0.29638715432649421</v>
      </c>
      <c r="M244" s="45">
        <f t="shared" si="13"/>
        <v>0.17986173059768065</v>
      </c>
      <c r="N244" s="2">
        <f t="shared" si="14"/>
        <v>3226000000</v>
      </c>
      <c r="O244" s="2">
        <f t="shared" si="15"/>
        <v>5316000000</v>
      </c>
    </row>
    <row r="245" spans="1:15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>
        <f t="shared" si="12"/>
        <v>0.34987799179689527</v>
      </c>
      <c r="M245" s="45">
        <f t="shared" si="13"/>
        <v>0.2343076683453611</v>
      </c>
      <c r="N245" s="2">
        <f t="shared" si="14"/>
        <v>4513000000</v>
      </c>
      <c r="O245" s="2">
        <f t="shared" si="15"/>
        <v>6739000000</v>
      </c>
    </row>
    <row r="246" spans="1:15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>
        <f t="shared" si="12"/>
        <v>0.30932137082051014</v>
      </c>
      <c r="M246" s="45">
        <f t="shared" si="13"/>
        <v>0.19649470554483334</v>
      </c>
      <c r="N246" s="2">
        <f t="shared" si="14"/>
        <v>3767000000</v>
      </c>
      <c r="O246" s="2">
        <f t="shared" si="15"/>
        <v>5930000000</v>
      </c>
    </row>
    <row r="247" spans="1:15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>
        <f t="shared" si="12"/>
        <v>0.31700637278137678</v>
      </c>
      <c r="M247" s="45">
        <f t="shared" si="13"/>
        <v>0.1911307736872597</v>
      </c>
      <c r="N247" s="2">
        <f t="shared" si="14"/>
        <v>3629000000</v>
      </c>
      <c r="O247" s="2">
        <f t="shared" si="15"/>
        <v>6019000000</v>
      </c>
    </row>
    <row r="248" spans="1:15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>
        <f t="shared" si="12"/>
        <v>0.11800112340939251</v>
      </c>
      <c r="M248" s="45">
        <f t="shared" si="13"/>
        <v>9.1958381350974241E-2</v>
      </c>
      <c r="N248" s="2">
        <f t="shared" si="14"/>
        <v>599026000</v>
      </c>
      <c r="O248" s="2">
        <f t="shared" si="15"/>
        <v>768671000</v>
      </c>
    </row>
    <row r="249" spans="1:15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>
        <f t="shared" si="12"/>
        <v>0.12402512862581727</v>
      </c>
      <c r="M249" s="45">
        <f t="shared" si="13"/>
        <v>9.7526108612160628E-2</v>
      </c>
      <c r="N249" s="2">
        <f t="shared" si="14"/>
        <v>700705000</v>
      </c>
      <c r="O249" s="2">
        <f t="shared" si="15"/>
        <v>891095000</v>
      </c>
    </row>
    <row r="250" spans="1:15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>
        <f t="shared" si="12"/>
        <v>0.11046464730398664</v>
      </c>
      <c r="M250" s="45">
        <f t="shared" si="13"/>
        <v>8.1171453708199351E-2</v>
      </c>
      <c r="N250" s="2">
        <f t="shared" si="14"/>
        <v>734595000</v>
      </c>
      <c r="O250" s="2">
        <f t="shared" si="15"/>
        <v>999696000</v>
      </c>
    </row>
    <row r="251" spans="1:15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>
        <f t="shared" si="12"/>
        <v>0.10494555450030907</v>
      </c>
      <c r="M251" s="45">
        <f t="shared" si="13"/>
        <v>7.6012107802181511E-2</v>
      </c>
      <c r="N251" s="2">
        <f t="shared" si="14"/>
        <v>825173000</v>
      </c>
      <c r="O251" s="2">
        <f t="shared" si="15"/>
        <v>1139269000</v>
      </c>
    </row>
    <row r="252" spans="1:15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>
        <f t="shared" si="12"/>
        <v>0.70033502145781612</v>
      </c>
      <c r="M252" s="45">
        <f t="shared" si="13"/>
        <v>0.35702476281302925</v>
      </c>
      <c r="N252" s="2">
        <f t="shared" si="14"/>
        <v>868527000</v>
      </c>
      <c r="O252" s="2">
        <f t="shared" si="15"/>
        <v>1703691000</v>
      </c>
    </row>
    <row r="253" spans="1:15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>
        <f t="shared" si="12"/>
        <v>0.65418593590301466</v>
      </c>
      <c r="M253" s="45">
        <f t="shared" si="13"/>
        <v>0.32098845991853442</v>
      </c>
      <c r="N253" s="2">
        <f t="shared" si="14"/>
        <v>919873000</v>
      </c>
      <c r="O253" s="2">
        <f t="shared" si="15"/>
        <v>1874734000</v>
      </c>
    </row>
    <row r="254" spans="1:15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>
        <f t="shared" si="12"/>
        <v>0.63077250875731472</v>
      </c>
      <c r="M254" s="45">
        <f t="shared" si="13"/>
        <v>0.2794973713926589</v>
      </c>
      <c r="N254" s="2">
        <f t="shared" si="14"/>
        <v>989073000</v>
      </c>
      <c r="O254" s="2">
        <f t="shared" si="15"/>
        <v>2232150000</v>
      </c>
    </row>
    <row r="255" spans="1:15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>
        <f t="shared" si="12"/>
        <v>0.6393341323105115</v>
      </c>
      <c r="M255" s="45">
        <f t="shared" si="13"/>
        <v>0.27166115652628886</v>
      </c>
      <c r="N255" s="2">
        <f t="shared" si="14"/>
        <v>995326000</v>
      </c>
      <c r="O255" s="2">
        <f t="shared" si="15"/>
        <v>2342425000</v>
      </c>
    </row>
    <row r="256" spans="1:15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>
        <f t="shared" si="12"/>
        <v>0.31127070393374745</v>
      </c>
      <c r="M256" s="45">
        <f t="shared" si="13"/>
        <v>8.6827122153209105E-2</v>
      </c>
      <c r="N256" s="2">
        <f t="shared" si="14"/>
        <v>1342000000</v>
      </c>
      <c r="O256" s="2">
        <f t="shared" si="15"/>
        <v>4811000000</v>
      </c>
    </row>
    <row r="257" spans="1:15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>
        <f t="shared" si="12"/>
        <v>0.34393099974817432</v>
      </c>
      <c r="M257" s="45">
        <f t="shared" si="13"/>
        <v>0.11155880130949383</v>
      </c>
      <c r="N257" s="2">
        <f t="shared" si="14"/>
        <v>1772000000</v>
      </c>
      <c r="O257" s="2">
        <f t="shared" si="15"/>
        <v>5463000000</v>
      </c>
    </row>
    <row r="258" spans="1:15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>
        <f t="shared" si="12"/>
        <v>0.39881634211531114</v>
      </c>
      <c r="M258" s="45">
        <f t="shared" si="13"/>
        <v>0.16380297823596793</v>
      </c>
      <c r="N258" s="2">
        <f t="shared" si="14"/>
        <v>2574000000</v>
      </c>
      <c r="O258" s="2">
        <f t="shared" si="15"/>
        <v>6267000000</v>
      </c>
    </row>
    <row r="259" spans="1:15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>
        <f t="shared" ref="L259:L322" si="16">1-(F259/E259)</f>
        <v>0.42748184758069441</v>
      </c>
      <c r="M259" s="45">
        <f t="shared" ref="M259:M322" si="17">N259/E259</f>
        <v>0.18738178046250534</v>
      </c>
      <c r="N259" s="2">
        <f t="shared" ref="N259:N322" si="18">O259-SUM(G259:I259)</f>
        <v>3071000000</v>
      </c>
      <c r="O259" s="2">
        <f t="shared" ref="O259:O322" si="19">E259-F259</f>
        <v>7006000000</v>
      </c>
    </row>
    <row r="260" spans="1:15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>
        <f t="shared" si="16"/>
        <v>0.94758157655646069</v>
      </c>
      <c r="M260" s="45">
        <f t="shared" si="17"/>
        <v>0.30490152296770817</v>
      </c>
      <c r="N260" s="2">
        <f t="shared" si="18"/>
        <v>1980000000</v>
      </c>
      <c r="O260" s="2">
        <f t="shared" si="19"/>
        <v>6153500000</v>
      </c>
    </row>
    <row r="261" spans="1:15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>
        <f t="shared" si="16"/>
        <v>0.94968971631205679</v>
      </c>
      <c r="M261" s="45">
        <f t="shared" si="17"/>
        <v>0.33475438047559447</v>
      </c>
      <c r="N261" s="2">
        <f t="shared" si="18"/>
        <v>2567700000</v>
      </c>
      <c r="O261" s="2">
        <f t="shared" si="19"/>
        <v>7284500000</v>
      </c>
    </row>
    <row r="262" spans="1:15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>
        <f t="shared" si="16"/>
        <v>0.95461322385479686</v>
      </c>
      <c r="M262" s="45">
        <f t="shared" si="17"/>
        <v>0.27595073465859982</v>
      </c>
      <c r="N262" s="2">
        <f t="shared" si="18"/>
        <v>2554200000</v>
      </c>
      <c r="O262" s="2">
        <f t="shared" si="19"/>
        <v>8835900000</v>
      </c>
    </row>
    <row r="263" spans="1:15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>
        <f t="shared" si="16"/>
        <v>0.96099454992341393</v>
      </c>
      <c r="M263" s="45">
        <f t="shared" si="17"/>
        <v>0.28536316033199161</v>
      </c>
      <c r="N263" s="2">
        <f t="shared" si="18"/>
        <v>3204400000</v>
      </c>
      <c r="O263" s="2">
        <f t="shared" si="19"/>
        <v>10791200000</v>
      </c>
    </row>
    <row r="264" spans="1:15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>
        <f t="shared" si="16"/>
        <v>0.82316504211288644</v>
      </c>
      <c r="M264" s="45">
        <f t="shared" si="17"/>
        <v>0.19789140111064235</v>
      </c>
      <c r="N264" s="2">
        <f t="shared" si="18"/>
        <v>576012000</v>
      </c>
      <c r="O264" s="2">
        <f t="shared" si="19"/>
        <v>2396026000</v>
      </c>
    </row>
    <row r="265" spans="1:15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>
        <f t="shared" si="16"/>
        <v>0.82238326412854723</v>
      </c>
      <c r="M265" s="45">
        <f t="shared" si="17"/>
        <v>0.22425818533089723</v>
      </c>
      <c r="N265" s="2">
        <f t="shared" si="18"/>
        <v>763084000</v>
      </c>
      <c r="O265" s="2">
        <f t="shared" si="19"/>
        <v>2798326000</v>
      </c>
    </row>
    <row r="266" spans="1:15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>
        <f t="shared" si="16"/>
        <v>0.83034221437938094</v>
      </c>
      <c r="M266" s="45">
        <f t="shared" si="17"/>
        <v>0.17651725873263693</v>
      </c>
      <c r="N266" s="2">
        <f t="shared" si="18"/>
        <v>781136000</v>
      </c>
      <c r="O266" s="2">
        <f t="shared" si="19"/>
        <v>3674486000</v>
      </c>
    </row>
    <row r="267" spans="1:15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>
        <f t="shared" si="16"/>
        <v>0.8375648106431538</v>
      </c>
      <c r="M267" s="45">
        <f t="shared" si="17"/>
        <v>0.18993393687403223</v>
      </c>
      <c r="N267" s="2">
        <f t="shared" si="18"/>
        <v>911013000</v>
      </c>
      <c r="O267" s="2">
        <f t="shared" si="19"/>
        <v>4017357000</v>
      </c>
    </row>
    <row r="268" spans="1:15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>
        <f t="shared" si="16"/>
        <v>0.51004259501965921</v>
      </c>
      <c r="M268" s="45">
        <f t="shared" si="17"/>
        <v>0.47712975098296201</v>
      </c>
      <c r="N268" s="2">
        <f t="shared" si="18"/>
        <v>2912400000</v>
      </c>
      <c r="O268" s="2">
        <f t="shared" si="19"/>
        <v>3113300000</v>
      </c>
    </row>
    <row r="269" spans="1:15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>
        <f t="shared" si="16"/>
        <v>0.46033572615851093</v>
      </c>
      <c r="M269" s="45">
        <f t="shared" si="17"/>
        <v>0.4329004329004329</v>
      </c>
      <c r="N269" s="2">
        <f t="shared" si="18"/>
        <v>2370000000</v>
      </c>
      <c r="O269" s="2">
        <f t="shared" si="19"/>
        <v>2520200000</v>
      </c>
    </row>
    <row r="270" spans="1:15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>
        <f t="shared" si="16"/>
        <v>0.37495783437341879</v>
      </c>
      <c r="M270" s="45">
        <f t="shared" si="17"/>
        <v>0.33169590150109629</v>
      </c>
      <c r="N270" s="2">
        <f t="shared" si="18"/>
        <v>1573300000</v>
      </c>
      <c r="O270" s="2">
        <f t="shared" si="19"/>
        <v>1778500000</v>
      </c>
    </row>
    <row r="271" spans="1:15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>
        <f t="shared" si="16"/>
        <v>0.35909755588050973</v>
      </c>
      <c r="M271" s="45">
        <f t="shared" si="17"/>
        <v>0.2850544298215073</v>
      </c>
      <c r="N271" s="2">
        <f t="shared" si="18"/>
        <v>1228100000</v>
      </c>
      <c r="O271" s="2">
        <f t="shared" si="19"/>
        <v>1547100000</v>
      </c>
    </row>
    <row r="272" spans="1:15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>
        <f t="shared" si="16"/>
        <v>0.93197895882459636</v>
      </c>
      <c r="M272" s="45">
        <f t="shared" si="17"/>
        <v>0.23000181389443133</v>
      </c>
      <c r="N272" s="2">
        <f t="shared" si="18"/>
        <v>1268000000</v>
      </c>
      <c r="O272" s="2">
        <f t="shared" si="19"/>
        <v>5138000000</v>
      </c>
    </row>
    <row r="273" spans="1:15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>
        <f t="shared" si="16"/>
        <v>0.95791934541203971</v>
      </c>
      <c r="M273" s="45">
        <f t="shared" si="17"/>
        <v>0.23261250730566921</v>
      </c>
      <c r="N273" s="2">
        <f t="shared" si="18"/>
        <v>1194000000</v>
      </c>
      <c r="O273" s="2">
        <f t="shared" si="19"/>
        <v>4917000000</v>
      </c>
    </row>
    <row r="274" spans="1:15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>
        <f t="shared" si="16"/>
        <v>0.97004867090977165</v>
      </c>
      <c r="M274" s="45">
        <f t="shared" si="17"/>
        <v>0.27536503182328714</v>
      </c>
      <c r="N274" s="2">
        <f t="shared" si="18"/>
        <v>1471000000</v>
      </c>
      <c r="O274" s="2">
        <f t="shared" si="19"/>
        <v>5182000000</v>
      </c>
    </row>
    <row r="275" spans="1:15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>
        <f t="shared" si="16"/>
        <v>0.95507960576194084</v>
      </c>
      <c r="M275" s="45">
        <f t="shared" si="17"/>
        <v>0.28013646702047007</v>
      </c>
      <c r="N275" s="2">
        <f t="shared" si="18"/>
        <v>1478000000</v>
      </c>
      <c r="O275" s="2">
        <f t="shared" si="19"/>
        <v>5039000000</v>
      </c>
    </row>
    <row r="276" spans="1:15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>
        <f t="shared" si="16"/>
        <v>0.44197268900373043</v>
      </c>
      <c r="M276" s="45">
        <f t="shared" si="17"/>
        <v>0.18655669256305829</v>
      </c>
      <c r="N276" s="2">
        <f t="shared" si="18"/>
        <v>545100000</v>
      </c>
      <c r="O276" s="2">
        <f t="shared" si="19"/>
        <v>1291400000</v>
      </c>
    </row>
    <row r="277" spans="1:15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>
        <f t="shared" si="16"/>
        <v>0.45017687756315938</v>
      </c>
      <c r="M277" s="45">
        <f t="shared" si="17"/>
        <v>0.19478445981905268</v>
      </c>
      <c r="N277" s="2">
        <f t="shared" si="18"/>
        <v>622200000</v>
      </c>
      <c r="O277" s="2">
        <f t="shared" si="19"/>
        <v>1438000000</v>
      </c>
    </row>
    <row r="278" spans="1:15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>
        <f t="shared" si="16"/>
        <v>0.44059315866084425</v>
      </c>
      <c r="M278" s="45">
        <f t="shared" si="17"/>
        <v>0.19444444444444445</v>
      </c>
      <c r="N278" s="2">
        <f t="shared" si="18"/>
        <v>641200000</v>
      </c>
      <c r="O278" s="2">
        <f t="shared" si="19"/>
        <v>1452900000</v>
      </c>
    </row>
    <row r="279" spans="1:15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>
        <f t="shared" si="16"/>
        <v>0.44532814893366324</v>
      </c>
      <c r="M279" s="45">
        <f t="shared" si="17"/>
        <v>0.19859785554377282</v>
      </c>
      <c r="N279" s="2">
        <f t="shared" si="18"/>
        <v>674200000</v>
      </c>
      <c r="O279" s="2">
        <f t="shared" si="19"/>
        <v>1511800000</v>
      </c>
    </row>
    <row r="280" spans="1:15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>
        <f t="shared" si="16"/>
        <v>0.42505683663527116</v>
      </c>
      <c r="M280" s="45">
        <f t="shared" si="17"/>
        <v>0.13811302370899642</v>
      </c>
      <c r="N280" s="2">
        <f t="shared" si="18"/>
        <v>1701000000</v>
      </c>
      <c r="O280" s="2">
        <f t="shared" si="19"/>
        <v>5235000000</v>
      </c>
    </row>
    <row r="281" spans="1:15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>
        <f t="shared" si="16"/>
        <v>0.32232704402515722</v>
      </c>
      <c r="M281" s="45">
        <f t="shared" si="17"/>
        <v>0.13422431865828091</v>
      </c>
      <c r="N281" s="2">
        <f t="shared" si="18"/>
        <v>2561000000</v>
      </c>
      <c r="O281" s="2">
        <f t="shared" si="19"/>
        <v>6150000000</v>
      </c>
    </row>
    <row r="282" spans="1:15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>
        <f t="shared" si="16"/>
        <v>0.30598918918918916</v>
      </c>
      <c r="M282" s="45">
        <f t="shared" si="17"/>
        <v>0.15597837837837839</v>
      </c>
      <c r="N282" s="2">
        <f t="shared" si="18"/>
        <v>3607000000</v>
      </c>
      <c r="O282" s="2">
        <f t="shared" si="19"/>
        <v>7076000000</v>
      </c>
    </row>
    <row r="283" spans="1:15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>
        <f t="shared" si="16"/>
        <v>0.19343465998119713</v>
      </c>
      <c r="M283" s="45">
        <f t="shared" si="17"/>
        <v>-7.3644625509244749E-3</v>
      </c>
      <c r="N283" s="2">
        <f t="shared" si="18"/>
        <v>-94000000</v>
      </c>
      <c r="O283" s="2">
        <f t="shared" si="19"/>
        <v>2469000000</v>
      </c>
    </row>
    <row r="284" spans="1:15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>
        <f t="shared" si="16"/>
        <v>0.15120643662933897</v>
      </c>
      <c r="M284" s="45">
        <f t="shared" si="17"/>
        <v>5.9451825155714184E-2</v>
      </c>
      <c r="N284" s="2">
        <f t="shared" si="18"/>
        <v>675320000</v>
      </c>
      <c r="O284" s="2">
        <f t="shared" si="19"/>
        <v>1717571000</v>
      </c>
    </row>
    <row r="285" spans="1:15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>
        <f t="shared" si="16"/>
        <v>0.14398400699619418</v>
      </c>
      <c r="M285" s="45">
        <f t="shared" si="17"/>
        <v>5.3532460126492348E-2</v>
      </c>
      <c r="N285" s="2">
        <f t="shared" si="18"/>
        <v>682650000</v>
      </c>
      <c r="O285" s="2">
        <f t="shared" si="19"/>
        <v>1836095000</v>
      </c>
    </row>
    <row r="286" spans="1:15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>
        <f t="shared" si="16"/>
        <v>0.14904543533450876</v>
      </c>
      <c r="M286" s="45">
        <f t="shared" si="17"/>
        <v>5.5561564764302955E-2</v>
      </c>
      <c r="N286" s="2">
        <f t="shared" si="18"/>
        <v>748418000</v>
      </c>
      <c r="O286" s="2">
        <f t="shared" si="19"/>
        <v>2007652000</v>
      </c>
    </row>
    <row r="287" spans="1:15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>
        <f t="shared" si="16"/>
        <v>0.16833376817775847</v>
      </c>
      <c r="M287" s="45">
        <f t="shared" si="17"/>
        <v>6.36913512857296E-2</v>
      </c>
      <c r="N287" s="2">
        <f t="shared" si="18"/>
        <v>858310000</v>
      </c>
      <c r="O287" s="2">
        <f t="shared" si="19"/>
        <v>2268480000</v>
      </c>
    </row>
    <row r="288" spans="1:15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>
        <f t="shared" si="16"/>
        <v>0.34457388105456777</v>
      </c>
      <c r="M288" s="45">
        <f t="shared" si="17"/>
        <v>0.1114653586756591</v>
      </c>
      <c r="N288" s="2">
        <f t="shared" si="18"/>
        <v>909000000</v>
      </c>
      <c r="O288" s="2">
        <f t="shared" si="19"/>
        <v>2810000000</v>
      </c>
    </row>
    <row r="289" spans="1:15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>
        <f t="shared" si="16"/>
        <v>0.34420289855072461</v>
      </c>
      <c r="M289" s="45">
        <f t="shared" si="17"/>
        <v>0.10660957400087835</v>
      </c>
      <c r="N289" s="2">
        <f t="shared" si="18"/>
        <v>971000000</v>
      </c>
      <c r="O289" s="2">
        <f t="shared" si="19"/>
        <v>3135000000</v>
      </c>
    </row>
    <row r="290" spans="1:15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>
        <f t="shared" si="16"/>
        <v>0.34119335657166294</v>
      </c>
      <c r="M290" s="45">
        <f t="shared" si="17"/>
        <v>0.11420955505433668</v>
      </c>
      <c r="N290" s="2">
        <f t="shared" si="18"/>
        <v>1114000000</v>
      </c>
      <c r="O290" s="2">
        <f t="shared" si="19"/>
        <v>3328000000</v>
      </c>
    </row>
    <row r="291" spans="1:15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>
        <f t="shared" si="16"/>
        <v>0.3567906768265352</v>
      </c>
      <c r="M291" s="45">
        <f t="shared" si="17"/>
        <v>0.11567768851498121</v>
      </c>
      <c r="N291" s="2">
        <f t="shared" si="18"/>
        <v>3355000000</v>
      </c>
      <c r="O291" s="2">
        <f t="shared" si="19"/>
        <v>10348000000</v>
      </c>
    </row>
    <row r="292" spans="1:15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>
        <f t="shared" si="16"/>
        <v>0.38528108794944882</v>
      </c>
      <c r="M292" s="45">
        <f t="shared" si="17"/>
        <v>8.5064734365877956E-2</v>
      </c>
      <c r="N292" s="2">
        <f t="shared" si="18"/>
        <v>2477000000</v>
      </c>
      <c r="O292" s="2">
        <f t="shared" si="19"/>
        <v>11219000000</v>
      </c>
    </row>
    <row r="293" spans="1:15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>
        <f t="shared" si="16"/>
        <v>0.35562075355157508</v>
      </c>
      <c r="M293" s="45">
        <f t="shared" si="17"/>
        <v>6.7201976528721438E-2</v>
      </c>
      <c r="N293" s="2">
        <f t="shared" si="18"/>
        <v>2176000000</v>
      </c>
      <c r="O293" s="2">
        <f t="shared" si="19"/>
        <v>11515000000</v>
      </c>
    </row>
    <row r="294" spans="1:15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>
        <f t="shared" si="16"/>
        <v>0.38895571976857424</v>
      </c>
      <c r="M294" s="45">
        <f t="shared" si="17"/>
        <v>9.4632525634415987E-2</v>
      </c>
      <c r="N294" s="2">
        <f t="shared" si="18"/>
        <v>3304000000</v>
      </c>
      <c r="O294" s="2">
        <f t="shared" si="19"/>
        <v>13580000000</v>
      </c>
    </row>
    <row r="295" spans="1:15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>
        <f t="shared" si="16"/>
        <v>0.38509874326750448</v>
      </c>
      <c r="M295" s="45">
        <f t="shared" si="17"/>
        <v>8.7839264969901784E-2</v>
      </c>
      <c r="N295" s="2">
        <f t="shared" si="18"/>
        <v>3327000000</v>
      </c>
      <c r="O295" s="2">
        <f t="shared" si="19"/>
        <v>14586000000</v>
      </c>
    </row>
    <row r="296" spans="1:15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>
        <f t="shared" si="16"/>
        <v>0.15422038433471175</v>
      </c>
      <c r="M296" s="45">
        <f t="shared" si="17"/>
        <v>0.15081488688883482</v>
      </c>
      <c r="N296" s="2">
        <f t="shared" si="18"/>
        <v>620000000</v>
      </c>
      <c r="O296" s="2">
        <f t="shared" si="19"/>
        <v>634000000</v>
      </c>
    </row>
    <row r="297" spans="1:15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>
        <f t="shared" si="16"/>
        <v>0.17280953431913482</v>
      </c>
      <c r="M297" s="45">
        <f t="shared" si="17"/>
        <v>0.16949900684175678</v>
      </c>
      <c r="N297" s="2">
        <f t="shared" si="18"/>
        <v>768000000</v>
      </c>
      <c r="O297" s="2">
        <f t="shared" si="19"/>
        <v>783000000</v>
      </c>
    </row>
    <row r="298" spans="1:15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>
        <f t="shared" si="16"/>
        <v>0.15935288169868556</v>
      </c>
      <c r="M298" s="45">
        <f t="shared" si="17"/>
        <v>0.15652173913043479</v>
      </c>
      <c r="N298" s="2">
        <f t="shared" si="18"/>
        <v>774000000</v>
      </c>
      <c r="O298" s="2">
        <f t="shared" si="19"/>
        <v>788000000</v>
      </c>
    </row>
    <row r="299" spans="1:15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>
        <f t="shared" si="16"/>
        <v>0.18416958381952553</v>
      </c>
      <c r="M299" s="45">
        <f t="shared" si="17"/>
        <v>0.18164138467522364</v>
      </c>
      <c r="N299" s="2">
        <f t="shared" si="18"/>
        <v>934000000</v>
      </c>
      <c r="O299" s="2">
        <f t="shared" si="19"/>
        <v>947000000</v>
      </c>
    </row>
    <row r="300" spans="1:15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>
        <f t="shared" si="16"/>
        <v>0.58132865086333041</v>
      </c>
      <c r="M300" s="45">
        <f t="shared" si="17"/>
        <v>0.2276265730172666</v>
      </c>
      <c r="N300" s="2">
        <f t="shared" si="18"/>
        <v>3889000000</v>
      </c>
      <c r="O300" s="2">
        <f t="shared" si="19"/>
        <v>9932000000</v>
      </c>
    </row>
    <row r="301" spans="1:15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>
        <f t="shared" si="16"/>
        <v>0.58559127439724457</v>
      </c>
      <c r="M301" s="45">
        <f t="shared" si="17"/>
        <v>0.20413318025258323</v>
      </c>
      <c r="N301" s="2">
        <f t="shared" si="18"/>
        <v>3556000000</v>
      </c>
      <c r="O301" s="2">
        <f t="shared" si="19"/>
        <v>10201000000</v>
      </c>
    </row>
    <row r="302" spans="1:15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>
        <f t="shared" si="16"/>
        <v>0.58511315621925108</v>
      </c>
      <c r="M302" s="45">
        <f t="shared" si="17"/>
        <v>0.20588065057591018</v>
      </c>
      <c r="N302" s="2">
        <f t="shared" si="18"/>
        <v>3557000000</v>
      </c>
      <c r="O302" s="2">
        <f t="shared" si="19"/>
        <v>10109000000</v>
      </c>
    </row>
    <row r="303" spans="1:15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>
        <f t="shared" si="16"/>
        <v>0.58619184233503807</v>
      </c>
      <c r="M303" s="45">
        <f t="shared" si="17"/>
        <v>0.17394287139827866</v>
      </c>
      <c r="N303" s="2">
        <f t="shared" si="18"/>
        <v>2789000000</v>
      </c>
      <c r="O303" s="2">
        <f t="shared" si="19"/>
        <v>9399000000</v>
      </c>
    </row>
    <row r="304" spans="1:15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>
        <f t="shared" si="16"/>
        <v>0.43213446593168259</v>
      </c>
      <c r="M304" s="45">
        <f t="shared" si="17"/>
        <v>0.17531176576902224</v>
      </c>
      <c r="N304" s="2">
        <f t="shared" si="18"/>
        <v>970000000</v>
      </c>
      <c r="O304" s="2">
        <f t="shared" si="19"/>
        <v>2391000000</v>
      </c>
    </row>
    <row r="305" spans="1:15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>
        <f t="shared" si="16"/>
        <v>0.42727602466449044</v>
      </c>
      <c r="M305" s="45">
        <f t="shared" si="17"/>
        <v>0.17718534639100472</v>
      </c>
      <c r="N305" s="2">
        <f t="shared" si="18"/>
        <v>977000000</v>
      </c>
      <c r="O305" s="2">
        <f t="shared" si="19"/>
        <v>2356000000</v>
      </c>
    </row>
    <row r="306" spans="1:15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>
        <f t="shared" si="16"/>
        <v>0.4358974358974359</v>
      </c>
      <c r="M306" s="45">
        <f t="shared" si="17"/>
        <v>0.17824933687002653</v>
      </c>
      <c r="N306" s="2">
        <f t="shared" si="18"/>
        <v>1008000000</v>
      </c>
      <c r="O306" s="2">
        <f t="shared" si="19"/>
        <v>2465000000</v>
      </c>
    </row>
    <row r="307" spans="1:15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>
        <f t="shared" si="16"/>
        <v>0.45096337441416423</v>
      </c>
      <c r="M307" s="45">
        <f t="shared" si="17"/>
        <v>0.18469015795868773</v>
      </c>
      <c r="N307" s="2">
        <f t="shared" si="18"/>
        <v>1064000000</v>
      </c>
      <c r="O307" s="2">
        <f t="shared" si="19"/>
        <v>2598000000</v>
      </c>
    </row>
    <row r="308" spans="1:15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>
        <f t="shared" si="16"/>
        <v>0.9793698424606152</v>
      </c>
      <c r="M308" s="45">
        <f t="shared" si="17"/>
        <v>0.33570892723180795</v>
      </c>
      <c r="N308" s="2">
        <f t="shared" si="18"/>
        <v>895000000</v>
      </c>
      <c r="O308" s="2">
        <f t="shared" si="19"/>
        <v>2611000000</v>
      </c>
    </row>
    <row r="309" spans="1:15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>
        <f t="shared" si="16"/>
        <v>0.98273878020713468</v>
      </c>
      <c r="M309" s="45">
        <f t="shared" si="17"/>
        <v>0.35443037974683544</v>
      </c>
      <c r="N309" s="2">
        <f t="shared" si="18"/>
        <v>924000000</v>
      </c>
      <c r="O309" s="2">
        <f t="shared" si="19"/>
        <v>2562000000</v>
      </c>
    </row>
    <row r="310" spans="1:15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>
        <f t="shared" si="16"/>
        <v>0.98474636395885062</v>
      </c>
      <c r="M310" s="45">
        <f t="shared" si="17"/>
        <v>0.27314650585313943</v>
      </c>
      <c r="N310" s="2">
        <f t="shared" si="18"/>
        <v>770000000</v>
      </c>
      <c r="O310" s="2">
        <f t="shared" si="19"/>
        <v>2776000000</v>
      </c>
    </row>
    <row r="311" spans="1:15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>
        <f t="shared" si="16"/>
        <v>0.98648648648648651</v>
      </c>
      <c r="M311" s="45">
        <f t="shared" si="17"/>
        <v>0.28243243243243243</v>
      </c>
      <c r="N311" s="2">
        <f t="shared" si="18"/>
        <v>836000000</v>
      </c>
      <c r="O311" s="2">
        <f t="shared" si="19"/>
        <v>2920000000</v>
      </c>
    </row>
    <row r="312" spans="1:15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>
        <f t="shared" si="16"/>
        <v>0.26590287846883165</v>
      </c>
      <c r="M312" s="45">
        <f t="shared" si="17"/>
        <v>0.1726446692596352</v>
      </c>
      <c r="N312" s="2">
        <f t="shared" si="18"/>
        <v>554982000</v>
      </c>
      <c r="O312" s="2">
        <f t="shared" si="19"/>
        <v>854769000</v>
      </c>
    </row>
    <row r="313" spans="1:15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>
        <f t="shared" si="16"/>
        <v>0.27207468644336585</v>
      </c>
      <c r="M313" s="45">
        <f t="shared" si="17"/>
        <v>0.17851435726336323</v>
      </c>
      <c r="N313" s="2">
        <f t="shared" si="18"/>
        <v>733385000</v>
      </c>
      <c r="O313" s="2">
        <f t="shared" si="19"/>
        <v>1117756000</v>
      </c>
    </row>
    <row r="314" spans="1:15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>
        <f t="shared" si="16"/>
        <v>0.26088176480036651</v>
      </c>
      <c r="M314" s="45">
        <f t="shared" si="17"/>
        <v>0.17633096605078219</v>
      </c>
      <c r="N314" s="2">
        <f t="shared" si="18"/>
        <v>793705000</v>
      </c>
      <c r="O314" s="2">
        <f t="shared" si="19"/>
        <v>1174287000</v>
      </c>
    </row>
    <row r="315" spans="1:15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>
        <f t="shared" si="16"/>
        <v>0.12760373979608564</v>
      </c>
      <c r="M315" s="45">
        <f t="shared" si="17"/>
        <v>1.9364386289873126E-2</v>
      </c>
      <c r="N315" s="2">
        <f t="shared" si="18"/>
        <v>75606000</v>
      </c>
      <c r="O315" s="2">
        <f t="shared" si="19"/>
        <v>498214000</v>
      </c>
    </row>
    <row r="316" spans="1:15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>
        <f t="shared" si="16"/>
        <v>0.24738454424599732</v>
      </c>
      <c r="M316" s="45">
        <f t="shared" si="17"/>
        <v>0.10057222125888678</v>
      </c>
      <c r="N316" s="2">
        <f t="shared" si="18"/>
        <v>1740000000</v>
      </c>
      <c r="O316" s="2">
        <f t="shared" si="19"/>
        <v>4280000000</v>
      </c>
    </row>
    <row r="317" spans="1:15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>
        <f t="shared" si="16"/>
        <v>0.25290047344050781</v>
      </c>
      <c r="M317" s="45">
        <f t="shared" si="17"/>
        <v>0.10379272670516622</v>
      </c>
      <c r="N317" s="2">
        <f t="shared" si="18"/>
        <v>1995000000</v>
      </c>
      <c r="O317" s="2">
        <f t="shared" si="19"/>
        <v>4861000000</v>
      </c>
    </row>
    <row r="318" spans="1:15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>
        <f t="shared" si="16"/>
        <v>0.25886970172684454</v>
      </c>
      <c r="M318" s="45">
        <f t="shared" si="17"/>
        <v>0.10690737833594977</v>
      </c>
      <c r="N318" s="2">
        <f t="shared" si="18"/>
        <v>2043000000</v>
      </c>
      <c r="O318" s="2">
        <f t="shared" si="19"/>
        <v>4947000000</v>
      </c>
    </row>
    <row r="319" spans="1:15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>
        <f t="shared" si="16"/>
        <v>0.2542692329659032</v>
      </c>
      <c r="M319" s="45">
        <f t="shared" si="17"/>
        <v>9.2923639271231942E-2</v>
      </c>
      <c r="N319" s="2">
        <f t="shared" si="18"/>
        <v>1627000000</v>
      </c>
      <c r="O319" s="2">
        <f t="shared" si="19"/>
        <v>4452000000</v>
      </c>
    </row>
    <row r="320" spans="1:15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>
        <f t="shared" si="16"/>
        <v>0.30520865062442892</v>
      </c>
      <c r="M320" s="45">
        <f t="shared" si="17"/>
        <v>0.17392628693268353</v>
      </c>
      <c r="N320" s="2">
        <f t="shared" si="18"/>
        <v>1142000000</v>
      </c>
      <c r="O320" s="2">
        <f t="shared" si="19"/>
        <v>2004000000</v>
      </c>
    </row>
    <row r="321" spans="1:15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>
        <f t="shared" si="16"/>
        <v>0.29098760273018531</v>
      </c>
      <c r="M321" s="45">
        <f t="shared" si="17"/>
        <v>0.16046803175929794</v>
      </c>
      <c r="N321" s="2">
        <f t="shared" si="18"/>
        <v>1152000000</v>
      </c>
      <c r="O321" s="2">
        <f t="shared" si="19"/>
        <v>2089000000</v>
      </c>
    </row>
    <row r="322" spans="1:15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>
        <f t="shared" si="16"/>
        <v>0.33689591078066916</v>
      </c>
      <c r="M322" s="45">
        <f t="shared" si="17"/>
        <v>0.18014250309789342</v>
      </c>
      <c r="N322" s="2">
        <f t="shared" si="18"/>
        <v>1163000000</v>
      </c>
      <c r="O322" s="2">
        <f t="shared" si="19"/>
        <v>2175000000</v>
      </c>
    </row>
    <row r="323" spans="1:15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>
        <f t="shared" ref="L323:L386" si="20">1-(F323/E323)</f>
        <v>0.37333958431004843</v>
      </c>
      <c r="M323" s="45">
        <f t="shared" ref="M323:M386" si="21">N323/E323</f>
        <v>0.20268791998749805</v>
      </c>
      <c r="N323" s="2">
        <f t="shared" ref="N323:N386" si="22">O323-SUM(G323:I323)</f>
        <v>1297000000</v>
      </c>
      <c r="O323" s="2">
        <f t="shared" ref="O323:O386" si="23">E323-F323</f>
        <v>2389000000</v>
      </c>
    </row>
    <row r="324" spans="1:15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>
        <f t="shared" si="20"/>
        <v>0.16387176325524044</v>
      </c>
      <c r="M324" s="45">
        <f t="shared" si="21"/>
        <v>1.6769420468557335E-2</v>
      </c>
      <c r="N324" s="2">
        <f t="shared" si="22"/>
        <v>136000000</v>
      </c>
      <c r="O324" s="2">
        <f t="shared" si="23"/>
        <v>1329000000</v>
      </c>
    </row>
    <row r="325" spans="1:15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>
        <f t="shared" si="20"/>
        <v>0.17195986375770966</v>
      </c>
      <c r="M325" s="45">
        <f t="shared" si="21"/>
        <v>2.5499401638589707E-2</v>
      </c>
      <c r="N325" s="2">
        <f t="shared" si="22"/>
        <v>277000000</v>
      </c>
      <c r="O325" s="2">
        <f t="shared" si="23"/>
        <v>1868000000</v>
      </c>
    </row>
    <row r="326" spans="1:15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>
        <f t="shared" si="20"/>
        <v>0.23442028985507246</v>
      </c>
      <c r="M326" s="45">
        <f t="shared" si="21"/>
        <v>2.8019323671497585E-2</v>
      </c>
      <c r="N326" s="2">
        <f t="shared" si="22"/>
        <v>464000000</v>
      </c>
      <c r="O326" s="2">
        <f t="shared" si="23"/>
        <v>3882000000</v>
      </c>
    </row>
    <row r="327" spans="1:15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>
        <f t="shared" si="20"/>
        <v>0.24244288224956068</v>
      </c>
      <c r="M327" s="45">
        <f t="shared" si="21"/>
        <v>3.0975395430579963E-2</v>
      </c>
      <c r="N327" s="2">
        <f t="shared" si="22"/>
        <v>705000000</v>
      </c>
      <c r="O327" s="2">
        <f t="shared" si="23"/>
        <v>5518000000</v>
      </c>
    </row>
    <row r="328" spans="1:15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>
        <f t="shared" si="20"/>
        <v>0.36298980139559844</v>
      </c>
      <c r="M328" s="45">
        <f t="shared" si="21"/>
        <v>0.17310789049919484</v>
      </c>
      <c r="N328" s="2">
        <f t="shared" si="22"/>
        <v>1290000000</v>
      </c>
      <c r="O328" s="2">
        <f t="shared" si="23"/>
        <v>2705000000</v>
      </c>
    </row>
    <row r="329" spans="1:15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>
        <f t="shared" si="20"/>
        <v>0.29003207500616823</v>
      </c>
      <c r="M329" s="45">
        <f t="shared" si="21"/>
        <v>0.12459906242289662</v>
      </c>
      <c r="N329" s="2">
        <f t="shared" si="22"/>
        <v>1010000000</v>
      </c>
      <c r="O329" s="2">
        <f t="shared" si="23"/>
        <v>2351000000</v>
      </c>
    </row>
    <row r="330" spans="1:15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>
        <f t="shared" si="20"/>
        <v>0.2531974853674398</v>
      </c>
      <c r="M330" s="45">
        <f t="shared" si="21"/>
        <v>0.10134402774766962</v>
      </c>
      <c r="N330" s="2">
        <f t="shared" si="22"/>
        <v>935000000</v>
      </c>
      <c r="O330" s="2">
        <f t="shared" si="23"/>
        <v>2336000000</v>
      </c>
    </row>
    <row r="331" spans="1:15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>
        <f t="shared" si="20"/>
        <v>0.3082859463850528</v>
      </c>
      <c r="M331" s="45">
        <f t="shared" si="21"/>
        <v>0.12632006498781478</v>
      </c>
      <c r="N331" s="2">
        <f t="shared" si="22"/>
        <v>933000000</v>
      </c>
      <c r="O331" s="2">
        <f t="shared" si="23"/>
        <v>2277000000</v>
      </c>
    </row>
    <row r="332" spans="1:15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>
        <f t="shared" si="20"/>
        <v>0.94097850321820709</v>
      </c>
      <c r="M332" s="45">
        <f t="shared" si="21"/>
        <v>0.25897101510243575</v>
      </c>
      <c r="N332" s="2">
        <f t="shared" si="22"/>
        <v>6156000000</v>
      </c>
      <c r="O332" s="2">
        <f t="shared" si="23"/>
        <v>22368000000</v>
      </c>
    </row>
    <row r="333" spans="1:15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>
        <f t="shared" si="20"/>
        <v>0.948668100595632</v>
      </c>
      <c r="M333" s="45">
        <f t="shared" si="21"/>
        <v>0.29487921906022502</v>
      </c>
      <c r="N333" s="2">
        <f t="shared" si="22"/>
        <v>7129000000</v>
      </c>
      <c r="O333" s="2">
        <f t="shared" si="23"/>
        <v>22935000000</v>
      </c>
    </row>
    <row r="334" spans="1:15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>
        <f t="shared" si="20"/>
        <v>0.95441786417529018</v>
      </c>
      <c r="M334" s="45">
        <f t="shared" si="21"/>
        <v>0.29578113871548872</v>
      </c>
      <c r="N334" s="2">
        <f t="shared" si="22"/>
        <v>7060000000</v>
      </c>
      <c r="O334" s="2">
        <f t="shared" si="23"/>
        <v>22781000000</v>
      </c>
    </row>
    <row r="335" spans="1:15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>
        <f t="shared" si="20"/>
        <v>0.95642623212716671</v>
      </c>
      <c r="M335" s="45">
        <f t="shared" si="21"/>
        <v>0.2562105599488777</v>
      </c>
      <c r="N335" s="2">
        <f t="shared" si="22"/>
        <v>6415000000</v>
      </c>
      <c r="O335" s="2">
        <f t="shared" si="23"/>
        <v>23947000000</v>
      </c>
    </row>
    <row r="336" spans="1:15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>
        <f t="shared" si="20"/>
        <v>0.75920056187144369</v>
      </c>
      <c r="M336" s="45">
        <f t="shared" si="21"/>
        <v>0.2432235879742243</v>
      </c>
      <c r="N336" s="2">
        <f t="shared" si="22"/>
        <v>292974000</v>
      </c>
      <c r="O336" s="2">
        <f t="shared" si="23"/>
        <v>914492000</v>
      </c>
    </row>
    <row r="337" spans="1:15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>
        <f t="shared" si="20"/>
        <v>0.77078048283263034</v>
      </c>
      <c r="M337" s="45">
        <f t="shared" si="21"/>
        <v>0.31340599835764982</v>
      </c>
      <c r="N337" s="2">
        <f t="shared" si="22"/>
        <v>547294000</v>
      </c>
      <c r="O337" s="2">
        <f t="shared" si="23"/>
        <v>1345997000</v>
      </c>
    </row>
    <row r="338" spans="1:15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>
        <f t="shared" si="20"/>
        <v>0.75845497330662381</v>
      </c>
      <c r="M338" s="45">
        <f t="shared" si="21"/>
        <v>0.40762287903742778</v>
      </c>
      <c r="N338" s="2">
        <f t="shared" si="22"/>
        <v>885769000</v>
      </c>
      <c r="O338" s="2">
        <f t="shared" si="23"/>
        <v>1648131000</v>
      </c>
    </row>
    <row r="339" spans="1:15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>
        <f t="shared" si="20"/>
        <v>0.57190141104520498</v>
      </c>
      <c r="M339" s="45">
        <f t="shared" si="21"/>
        <v>3.0720259367055962E-2</v>
      </c>
      <c r="N339" s="2">
        <f t="shared" si="22"/>
        <v>41692000</v>
      </c>
      <c r="O339" s="2">
        <f t="shared" si="23"/>
        <v>776156000</v>
      </c>
    </row>
    <row r="340" spans="1:15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>
        <f t="shared" si="20"/>
        <v>0.3064371926687528</v>
      </c>
      <c r="M340" s="45">
        <f t="shared" si="21"/>
        <v>0.19579794367456416</v>
      </c>
      <c r="N340" s="2">
        <f t="shared" si="22"/>
        <v>876000000</v>
      </c>
      <c r="O340" s="2">
        <f t="shared" si="23"/>
        <v>1371000000</v>
      </c>
    </row>
    <row r="341" spans="1:15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>
        <f t="shared" si="20"/>
        <v>0.30327374974894561</v>
      </c>
      <c r="M341" s="45">
        <f t="shared" si="21"/>
        <v>0.18397268527816832</v>
      </c>
      <c r="N341" s="2">
        <f t="shared" si="22"/>
        <v>916000000</v>
      </c>
      <c r="O341" s="2">
        <f t="shared" si="23"/>
        <v>1510000000</v>
      </c>
    </row>
    <row r="342" spans="1:15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>
        <f t="shared" si="20"/>
        <v>0.30778032036613268</v>
      </c>
      <c r="M342" s="45">
        <f t="shared" si="21"/>
        <v>0.19221967963386727</v>
      </c>
      <c r="N342" s="2">
        <f t="shared" si="22"/>
        <v>1008000000</v>
      </c>
      <c r="O342" s="2">
        <f t="shared" si="23"/>
        <v>1614000000</v>
      </c>
    </row>
    <row r="343" spans="1:15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>
        <f t="shared" si="20"/>
        <v>0.30747290359383916</v>
      </c>
      <c r="M343" s="45">
        <f t="shared" si="21"/>
        <v>0.18615706408062369</v>
      </c>
      <c r="N343" s="2">
        <f t="shared" si="22"/>
        <v>979000000</v>
      </c>
      <c r="O343" s="2">
        <f t="shared" si="23"/>
        <v>1617000000</v>
      </c>
    </row>
    <row r="344" spans="1:15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>
        <f t="shared" si="20"/>
        <v>0.64671652836605831</v>
      </c>
      <c r="M344" s="45">
        <f t="shared" si="21"/>
        <v>0.20595947031129447</v>
      </c>
      <c r="N344" s="2">
        <f t="shared" si="22"/>
        <v>327007000</v>
      </c>
      <c r="O344" s="2">
        <f t="shared" si="23"/>
        <v>1026808000</v>
      </c>
    </row>
    <row r="345" spans="1:15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>
        <f t="shared" si="20"/>
        <v>0.63545537951397624</v>
      </c>
      <c r="M345" s="45">
        <f t="shared" si="21"/>
        <v>0.17842023639869226</v>
      </c>
      <c r="N345" s="2">
        <f t="shared" si="22"/>
        <v>306486000</v>
      </c>
      <c r="O345" s="2">
        <f t="shared" si="23"/>
        <v>1091570000</v>
      </c>
    </row>
    <row r="346" spans="1:15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>
        <f t="shared" si="20"/>
        <v>0.59556275249574298</v>
      </c>
      <c r="M346" s="45">
        <f t="shared" si="21"/>
        <v>0.13169899725106562</v>
      </c>
      <c r="N346" s="2">
        <f t="shared" si="22"/>
        <v>236671000</v>
      </c>
      <c r="O346" s="2">
        <f t="shared" si="23"/>
        <v>1070262000</v>
      </c>
    </row>
    <row r="347" spans="1:15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>
        <f t="shared" si="20"/>
        <v>0.59643616529066801</v>
      </c>
      <c r="M347" s="45">
        <f t="shared" si="21"/>
        <v>0.16477409658462874</v>
      </c>
      <c r="N347" s="2">
        <f t="shared" si="22"/>
        <v>324080000</v>
      </c>
      <c r="O347" s="2">
        <f t="shared" si="23"/>
        <v>1173079000</v>
      </c>
    </row>
    <row r="348" spans="1:15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>
        <f t="shared" si="20"/>
        <v>0.12560386473429952</v>
      </c>
      <c r="M348" s="45">
        <f t="shared" si="21"/>
        <v>2.9518049374263E-2</v>
      </c>
      <c r="N348" s="2">
        <f t="shared" si="22"/>
        <v>3104000000</v>
      </c>
      <c r="O348" s="2">
        <f t="shared" si="23"/>
        <v>13208000000</v>
      </c>
    </row>
    <row r="349" spans="1:15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>
        <f t="shared" si="20"/>
        <v>0.12590553977272723</v>
      </c>
      <c r="M349" s="45">
        <f t="shared" si="21"/>
        <v>2.9145951704545453E-2</v>
      </c>
      <c r="N349" s="2">
        <f t="shared" si="22"/>
        <v>3283000000</v>
      </c>
      <c r="O349" s="2">
        <f t="shared" si="23"/>
        <v>14182000000</v>
      </c>
    </row>
    <row r="350" spans="1:15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>
        <f t="shared" si="20"/>
        <v>0.13024208469952414</v>
      </c>
      <c r="M350" s="45">
        <f t="shared" si="21"/>
        <v>3.1747261164037553E-2</v>
      </c>
      <c r="N350" s="2">
        <f t="shared" si="22"/>
        <v>3689000000</v>
      </c>
      <c r="O350" s="2">
        <f t="shared" si="23"/>
        <v>15134000000</v>
      </c>
    </row>
    <row r="351" spans="1:15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>
        <f t="shared" si="20"/>
        <v>0.13323899291604546</v>
      </c>
      <c r="M351" s="45">
        <f t="shared" si="21"/>
        <v>3.1587193288353167E-2</v>
      </c>
      <c r="N351" s="2">
        <f t="shared" si="22"/>
        <v>3750000000</v>
      </c>
      <c r="O351" s="2">
        <f t="shared" si="23"/>
        <v>15818000000</v>
      </c>
    </row>
    <row r="352" spans="1:15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>
        <f t="shared" si="20"/>
        <v>0.83639822447685486</v>
      </c>
      <c r="M352" s="45">
        <f t="shared" si="21"/>
        <v>-0.73303741280913126</v>
      </c>
      <c r="N352" s="2">
        <f t="shared" si="22"/>
        <v>-1156000</v>
      </c>
      <c r="O352" s="2">
        <f t="shared" si="23"/>
        <v>1319000</v>
      </c>
    </row>
    <row r="353" spans="1:15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>
        <f t="shared" si="20"/>
        <v>0.90620871862615582</v>
      </c>
      <c r="M353" s="45">
        <f t="shared" si="21"/>
        <v>-1.8236459709379129</v>
      </c>
      <c r="N353" s="2">
        <f t="shared" si="22"/>
        <v>-2761000</v>
      </c>
      <c r="O353" s="2">
        <f t="shared" si="23"/>
        <v>1372000</v>
      </c>
    </row>
    <row r="354" spans="1:15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>
        <f t="shared" si="20"/>
        <v>5.0953973002186959E-2</v>
      </c>
      <c r="M354" s="45">
        <f t="shared" si="21"/>
        <v>-0.14209044518740102</v>
      </c>
      <c r="N354" s="2">
        <f t="shared" si="22"/>
        <v>-11305000</v>
      </c>
      <c r="O354" s="2">
        <f t="shared" si="23"/>
        <v>4054000</v>
      </c>
    </row>
    <row r="355" spans="1:15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>
        <f t="shared" si="20"/>
        <v>0.15219485759017282</v>
      </c>
      <c r="M355" s="45">
        <f t="shared" si="21"/>
        <v>-0.10726400513839546</v>
      </c>
      <c r="N355" s="2">
        <f t="shared" si="22"/>
        <v>-10688000</v>
      </c>
      <c r="O355" s="2">
        <f t="shared" si="23"/>
        <v>15165000</v>
      </c>
    </row>
    <row r="356" spans="1:15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>
        <f t="shared" si="20"/>
        <v>0.36164927968206662</v>
      </c>
      <c r="M356" s="45">
        <f t="shared" si="21"/>
        <v>0.14046199701937406</v>
      </c>
      <c r="N356" s="2">
        <f t="shared" si="22"/>
        <v>1131000000</v>
      </c>
      <c r="O356" s="2">
        <f t="shared" si="23"/>
        <v>2912000000</v>
      </c>
    </row>
    <row r="357" spans="1:15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>
        <f t="shared" si="20"/>
        <v>0.35933720367682631</v>
      </c>
      <c r="M357" s="45">
        <f t="shared" si="21"/>
        <v>0.15989356555394291</v>
      </c>
      <c r="N357" s="2">
        <f t="shared" si="22"/>
        <v>1322000000</v>
      </c>
      <c r="O357" s="2">
        <f t="shared" si="23"/>
        <v>2971000000</v>
      </c>
    </row>
    <row r="358" spans="1:15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>
        <f t="shared" si="20"/>
        <v>0.34422172729522393</v>
      </c>
      <c r="M358" s="45">
        <f t="shared" si="21"/>
        <v>0.14303390249938133</v>
      </c>
      <c r="N358" s="2">
        <f t="shared" si="22"/>
        <v>1156000000</v>
      </c>
      <c r="O358" s="2">
        <f t="shared" si="23"/>
        <v>2782000000</v>
      </c>
    </row>
    <row r="359" spans="1:15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>
        <f t="shared" si="20"/>
        <v>0.34920236151237283</v>
      </c>
      <c r="M359" s="45">
        <f t="shared" si="21"/>
        <v>0.12448184901394298</v>
      </c>
      <c r="N359" s="2">
        <f t="shared" si="22"/>
        <v>991000000</v>
      </c>
      <c r="O359" s="2">
        <f t="shared" si="23"/>
        <v>2780000000</v>
      </c>
    </row>
    <row r="360" spans="1:15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>
        <f t="shared" si="20"/>
        <v>0.7758900660449578</v>
      </c>
      <c r="M360" s="45">
        <f t="shared" si="21"/>
        <v>-3.6296040089240193E-2</v>
      </c>
      <c r="N360" s="2">
        <f t="shared" si="22"/>
        <v>-110710000</v>
      </c>
      <c r="O360" s="2">
        <f t="shared" si="23"/>
        <v>2366616000</v>
      </c>
    </row>
    <row r="361" spans="1:15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>
        <f t="shared" si="20"/>
        <v>0.76211562605087735</v>
      </c>
      <c r="M361" s="45">
        <f t="shared" si="21"/>
        <v>-7.0271134656496204E-2</v>
      </c>
      <c r="N361" s="2">
        <f t="shared" si="22"/>
        <v>-286074000</v>
      </c>
      <c r="O361" s="2">
        <f t="shared" si="23"/>
        <v>3102575000</v>
      </c>
    </row>
    <row r="362" spans="1:15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>
        <f t="shared" si="20"/>
        <v>0.76007269633350982</v>
      </c>
      <c r="M362" s="45">
        <f t="shared" si="21"/>
        <v>-2.7101641250368003E-2</v>
      </c>
      <c r="N362" s="2">
        <f t="shared" si="22"/>
        <v>-145633000</v>
      </c>
      <c r="O362" s="2">
        <f t="shared" si="23"/>
        <v>4084316000</v>
      </c>
    </row>
    <row r="363" spans="1:15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>
        <f t="shared" si="20"/>
        <v>0.75183824852832126</v>
      </c>
      <c r="M363" s="45">
        <f t="shared" si="21"/>
        <v>1.7237029668755295E-2</v>
      </c>
      <c r="N363" s="2">
        <f t="shared" si="22"/>
        <v>114923000</v>
      </c>
      <c r="O363" s="2">
        <f t="shared" si="23"/>
        <v>5012668000</v>
      </c>
    </row>
    <row r="364" spans="1:15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>
        <f t="shared" si="20"/>
        <v>0.60567407986503996</v>
      </c>
      <c r="M364" s="45">
        <f t="shared" si="21"/>
        <v>0.2324973769210196</v>
      </c>
      <c r="N364" s="2">
        <f t="shared" si="22"/>
        <v>11301000000</v>
      </c>
      <c r="O364" s="2">
        <f t="shared" si="23"/>
        <v>29440000000</v>
      </c>
    </row>
    <row r="365" spans="1:15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>
        <f t="shared" si="20"/>
        <v>0.58905010394128376</v>
      </c>
      <c r="M365" s="45">
        <f t="shared" si="21"/>
        <v>0.20709770480675407</v>
      </c>
      <c r="N365" s="2">
        <f t="shared" si="22"/>
        <v>9763000000</v>
      </c>
      <c r="O365" s="2">
        <f t="shared" si="23"/>
        <v>27769000000</v>
      </c>
    </row>
    <row r="366" spans="1:15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>
        <f t="shared" si="20"/>
        <v>0.60375094078639568</v>
      </c>
      <c r="M366" s="45">
        <f t="shared" si="21"/>
        <v>0.22892129940399911</v>
      </c>
      <c r="N366" s="2">
        <f t="shared" si="22"/>
        <v>11254000000</v>
      </c>
      <c r="O366" s="2">
        <f t="shared" si="23"/>
        <v>29681000000</v>
      </c>
    </row>
    <row r="367" spans="1:15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>
        <f t="shared" si="20"/>
        <v>0.62866773610575266</v>
      </c>
      <c r="M367" s="45">
        <f t="shared" si="21"/>
        <v>0.26251345259609721</v>
      </c>
      <c r="N367" s="2">
        <f t="shared" si="22"/>
        <v>12928000000</v>
      </c>
      <c r="O367" s="2">
        <f t="shared" si="23"/>
        <v>30960000000</v>
      </c>
    </row>
    <row r="368" spans="1:15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>
        <f t="shared" si="20"/>
        <v>0.19348750511702695</v>
      </c>
      <c r="M368" s="45">
        <f t="shared" si="21"/>
        <v>0.11209053341412462</v>
      </c>
      <c r="N368" s="2">
        <f t="shared" si="22"/>
        <v>456180000</v>
      </c>
      <c r="O368" s="2">
        <f t="shared" si="23"/>
        <v>787445000</v>
      </c>
    </row>
    <row r="369" spans="1:15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>
        <f t="shared" si="20"/>
        <v>0.15876353710562674</v>
      </c>
      <c r="M369" s="45">
        <f t="shared" si="21"/>
        <v>7.1834797610698359E-2</v>
      </c>
      <c r="N369" s="2">
        <f t="shared" si="22"/>
        <v>305330000</v>
      </c>
      <c r="O369" s="2">
        <f t="shared" si="23"/>
        <v>674816000</v>
      </c>
    </row>
    <row r="370" spans="1:15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>
        <f t="shared" si="20"/>
        <v>0.67312489605853987</v>
      </c>
      <c r="M370" s="45">
        <f t="shared" si="21"/>
        <v>0.28879095293530682</v>
      </c>
      <c r="N370" s="2">
        <f t="shared" si="22"/>
        <v>3473000000</v>
      </c>
      <c r="O370" s="2">
        <f t="shared" si="23"/>
        <v>8095000000</v>
      </c>
    </row>
    <row r="371" spans="1:15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>
        <f t="shared" si="20"/>
        <v>0.67637540453074441</v>
      </c>
      <c r="M371" s="45">
        <f t="shared" si="21"/>
        <v>0.28518430815376117</v>
      </c>
      <c r="N371" s="2">
        <f t="shared" si="22"/>
        <v>3613000000</v>
      </c>
      <c r="O371" s="2">
        <f t="shared" si="23"/>
        <v>8569000000</v>
      </c>
    </row>
    <row r="372" spans="1:15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>
        <f t="shared" si="20"/>
        <v>0.72119210905088482</v>
      </c>
      <c r="M372" s="45">
        <f t="shared" si="21"/>
        <v>0.30344594022521376</v>
      </c>
      <c r="N372" s="2">
        <f t="shared" si="22"/>
        <v>3584000000</v>
      </c>
      <c r="O372" s="2">
        <f t="shared" si="23"/>
        <v>8518000000</v>
      </c>
    </row>
    <row r="373" spans="1:15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>
        <f t="shared" si="20"/>
        <v>0.74866744963411325</v>
      </c>
      <c r="M373" s="45">
        <f t="shared" si="21"/>
        <v>0.30617038576203814</v>
      </c>
      <c r="N373" s="2">
        <f t="shared" si="22"/>
        <v>3389000000</v>
      </c>
      <c r="O373" s="2">
        <f t="shared" si="23"/>
        <v>8287000000</v>
      </c>
    </row>
    <row r="374" spans="1:15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>
        <f t="shared" si="20"/>
        <v>0.41293543704091695</v>
      </c>
      <c r="M374" s="45">
        <f t="shared" si="21"/>
        <v>0.13329788005739096</v>
      </c>
      <c r="N374" s="2">
        <f t="shared" si="22"/>
        <v>565978000</v>
      </c>
      <c r="O374" s="2">
        <f t="shared" si="23"/>
        <v>1753309000</v>
      </c>
    </row>
    <row r="375" spans="1:15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>
        <f t="shared" si="20"/>
        <v>0.41722081221905249</v>
      </c>
      <c r="M375" s="45">
        <f t="shared" si="21"/>
        <v>0.14371540763080362</v>
      </c>
      <c r="N375" s="2">
        <f t="shared" si="22"/>
        <v>602720000</v>
      </c>
      <c r="O375" s="2">
        <f t="shared" si="23"/>
        <v>1749759000</v>
      </c>
    </row>
    <row r="376" spans="1:15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>
        <f t="shared" si="20"/>
        <v>0.42916817627252513</v>
      </c>
      <c r="M376" s="45">
        <f t="shared" si="21"/>
        <v>0.15555611646130815</v>
      </c>
      <c r="N376" s="2">
        <f t="shared" si="22"/>
        <v>696407000</v>
      </c>
      <c r="O376" s="2">
        <f t="shared" si="23"/>
        <v>1921337000</v>
      </c>
    </row>
    <row r="377" spans="1:15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>
        <f t="shared" si="20"/>
        <v>0.43418371944067202</v>
      </c>
      <c r="M377" s="45">
        <f t="shared" si="21"/>
        <v>0.15936289740937543</v>
      </c>
      <c r="N377" s="2">
        <f t="shared" si="22"/>
        <v>781748000</v>
      </c>
      <c r="O377" s="2">
        <f t="shared" si="23"/>
        <v>2129870000</v>
      </c>
    </row>
    <row r="378" spans="1:15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>
        <f t="shared" si="20"/>
        <v>0.58429473225946893</v>
      </c>
      <c r="M378" s="45">
        <f t="shared" si="21"/>
        <v>0.14763822377013497</v>
      </c>
      <c r="N378" s="2">
        <f t="shared" si="22"/>
        <v>2713000000</v>
      </c>
      <c r="O378" s="2">
        <f t="shared" si="23"/>
        <v>10737000000</v>
      </c>
    </row>
    <row r="379" spans="1:15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>
        <f t="shared" si="20"/>
        <v>0.58513401492124895</v>
      </c>
      <c r="M379" s="45">
        <f t="shared" si="21"/>
        <v>0.14064658745509809</v>
      </c>
      <c r="N379" s="2">
        <f t="shared" si="22"/>
        <v>2545000000</v>
      </c>
      <c r="O379" s="2">
        <f t="shared" si="23"/>
        <v>10588000000</v>
      </c>
    </row>
    <row r="380" spans="1:15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>
        <f t="shared" si="20"/>
        <v>0.56486051799678338</v>
      </c>
      <c r="M380" s="45">
        <f t="shared" si="21"/>
        <v>0.1336586989074372</v>
      </c>
      <c r="N380" s="2">
        <f t="shared" si="22"/>
        <v>2410000000</v>
      </c>
      <c r="O380" s="2">
        <f t="shared" si="23"/>
        <v>10185000000</v>
      </c>
    </row>
    <row r="381" spans="1:15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>
        <f t="shared" si="20"/>
        <v>0.56547486033519556</v>
      </c>
      <c r="M381" s="45">
        <f t="shared" si="21"/>
        <v>0.14553072625698324</v>
      </c>
      <c r="N381" s="2">
        <f t="shared" si="22"/>
        <v>2605000000</v>
      </c>
      <c r="O381" s="2">
        <f t="shared" si="23"/>
        <v>10122000000</v>
      </c>
    </row>
    <row r="382" spans="1:15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>
        <f t="shared" si="20"/>
        <v>0.4176468650530486</v>
      </c>
      <c r="M382" s="45">
        <f t="shared" si="21"/>
        <v>0.18532650774412535</v>
      </c>
      <c r="N382" s="2">
        <f t="shared" si="22"/>
        <v>1361496000</v>
      </c>
      <c r="O382" s="2">
        <f t="shared" si="23"/>
        <v>3068231000</v>
      </c>
    </row>
    <row r="383" spans="1:15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>
        <f t="shared" si="20"/>
        <v>0.40457074362221823</v>
      </c>
      <c r="M383" s="45">
        <f t="shared" si="21"/>
        <v>0.18973900850370906</v>
      </c>
      <c r="N383" s="2">
        <f t="shared" si="22"/>
        <v>1677900000</v>
      </c>
      <c r="O383" s="2">
        <f t="shared" si="23"/>
        <v>3577700000</v>
      </c>
    </row>
    <row r="384" spans="1:15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>
        <f t="shared" si="20"/>
        <v>0.4016097128435987</v>
      </c>
      <c r="M384" s="45">
        <f t="shared" si="21"/>
        <v>0.18366511736677482</v>
      </c>
      <c r="N384" s="2">
        <f t="shared" si="22"/>
        <v>1884900000</v>
      </c>
      <c r="O384" s="2">
        <f t="shared" si="23"/>
        <v>4121600000</v>
      </c>
    </row>
    <row r="385" spans="1:15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>
        <f t="shared" si="20"/>
        <v>0.40075708762886597</v>
      </c>
      <c r="M385" s="45">
        <f t="shared" si="21"/>
        <v>0.17251932989690721</v>
      </c>
      <c r="N385" s="2">
        <f t="shared" si="22"/>
        <v>2142000000</v>
      </c>
      <c r="O385" s="2">
        <f t="shared" si="23"/>
        <v>4975800000</v>
      </c>
    </row>
    <row r="386" spans="1:15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>
        <f t="shared" si="20"/>
        <v>0.82771753618550226</v>
      </c>
      <c r="M386" s="45">
        <f t="shared" si="21"/>
        <v>0.13045249609893525</v>
      </c>
      <c r="N386" s="2">
        <f t="shared" si="22"/>
        <v>380717000</v>
      </c>
      <c r="O386" s="2">
        <f t="shared" si="23"/>
        <v>2415639000</v>
      </c>
    </row>
    <row r="387" spans="1:15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>
        <f t="shared" ref="L387:L450" si="24">1-(F387/E387)</f>
        <v>0.80265751914818884</v>
      </c>
      <c r="M387" s="45">
        <f t="shared" ref="M387:M450" si="25">N387/E387</f>
        <v>0.10469967443624525</v>
      </c>
      <c r="N387" s="2">
        <f t="shared" ref="N387:N450" si="26">O387-SUM(G387:I387)</f>
        <v>329056000</v>
      </c>
      <c r="O387" s="2">
        <f t="shared" ref="O387:O450" si="27">E387-F387</f>
        <v>2522637000</v>
      </c>
    </row>
    <row r="388" spans="1:15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>
        <f t="shared" si="24"/>
        <v>0.81244195709236244</v>
      </c>
      <c r="M388" s="45">
        <f t="shared" si="25"/>
        <v>0.1580272158271141</v>
      </c>
      <c r="N388" s="2">
        <f t="shared" si="26"/>
        <v>517633000</v>
      </c>
      <c r="O388" s="2">
        <f t="shared" si="27"/>
        <v>2661230000</v>
      </c>
    </row>
    <row r="389" spans="1:15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>
        <f t="shared" si="24"/>
        <v>0.83630847813144971</v>
      </c>
      <c r="M389" s="45">
        <f t="shared" si="25"/>
        <v>0.21071508499194766</v>
      </c>
      <c r="N389" s="2">
        <f t="shared" si="26"/>
        <v>720280000</v>
      </c>
      <c r="O389" s="2">
        <f t="shared" si="27"/>
        <v>2858724000</v>
      </c>
    </row>
    <row r="390" spans="1:15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>
        <f t="shared" si="24"/>
        <v>0.18762079819502842</v>
      </c>
      <c r="M390" s="45">
        <f t="shared" si="25"/>
        <v>0.18762079819502844</v>
      </c>
      <c r="N390" s="2">
        <f t="shared" si="26"/>
        <v>23783000000</v>
      </c>
      <c r="O390" s="2">
        <f t="shared" si="27"/>
        <v>23783000000</v>
      </c>
    </row>
    <row r="391" spans="1:15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>
        <f t="shared" si="24"/>
        <v>0.18201582871124444</v>
      </c>
      <c r="M391" s="45">
        <f t="shared" si="25"/>
        <v>0.18201582871124442</v>
      </c>
      <c r="N391" s="2">
        <f t="shared" si="26"/>
        <v>25367000000</v>
      </c>
      <c r="O391" s="2">
        <f t="shared" si="27"/>
        <v>25367000000</v>
      </c>
    </row>
    <row r="392" spans="1:15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>
        <f t="shared" si="24"/>
        <v>0.17305760323569708</v>
      </c>
      <c r="M392" s="45">
        <f t="shared" si="25"/>
        <v>0.17305760323569705</v>
      </c>
      <c r="N392" s="2">
        <f t="shared" si="26"/>
        <v>26528000000</v>
      </c>
      <c r="O392" s="2">
        <f t="shared" si="27"/>
        <v>26528000000</v>
      </c>
    </row>
    <row r="393" spans="1:15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>
        <f t="shared" si="24"/>
        <v>0.16255083762378464</v>
      </c>
      <c r="M393" s="45">
        <f t="shared" si="25"/>
        <v>0.16255083762378469</v>
      </c>
      <c r="N393" s="2">
        <f t="shared" si="26"/>
        <v>28857000000</v>
      </c>
      <c r="O393" s="2">
        <f t="shared" si="27"/>
        <v>28857000000</v>
      </c>
    </row>
    <row r="394" spans="1:15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>
        <f t="shared" si="24"/>
        <v>0.29166052300620149</v>
      </c>
      <c r="M394" s="45">
        <f t="shared" si="25"/>
        <v>0.15933474998915825</v>
      </c>
      <c r="N394" s="2">
        <f t="shared" si="26"/>
        <v>36741000000</v>
      </c>
      <c r="O394" s="2">
        <f t="shared" si="27"/>
        <v>67254000000</v>
      </c>
    </row>
    <row r="395" spans="1:15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>
        <f t="shared" si="24"/>
        <v>0.2763177019931321</v>
      </c>
      <c r="M395" s="45">
        <f t="shared" si="25"/>
        <v>0.13206090226929995</v>
      </c>
      <c r="N395" s="2">
        <f t="shared" si="26"/>
        <v>29074000000</v>
      </c>
      <c r="O395" s="2">
        <f t="shared" si="27"/>
        <v>60833000000</v>
      </c>
    </row>
    <row r="396" spans="1:15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>
        <f t="shared" si="24"/>
        <v>0.27700579568465888</v>
      </c>
      <c r="M396" s="45">
        <f t="shared" si="25"/>
        <v>0.10828752980139056</v>
      </c>
      <c r="N396" s="2">
        <f t="shared" si="26"/>
        <v>21711000000</v>
      </c>
      <c r="O396" s="2">
        <f t="shared" si="27"/>
        <v>55538000000</v>
      </c>
    </row>
    <row r="397" spans="1:15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>
        <f t="shared" si="24"/>
        <v>0.28585722532230129</v>
      </c>
      <c r="M397" s="45">
        <f t="shared" si="25"/>
        <v>-2.8477968058495287E-3</v>
      </c>
      <c r="N397" s="2">
        <f t="shared" si="26"/>
        <v>-370000000</v>
      </c>
      <c r="O397" s="2">
        <f t="shared" si="27"/>
        <v>37140000000</v>
      </c>
    </row>
    <row r="398" spans="1:15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>
        <f t="shared" si="24"/>
        <v>0.81111091573094829</v>
      </c>
      <c r="M398" s="45">
        <f t="shared" si="25"/>
        <v>0.41925163780474267</v>
      </c>
      <c r="N398" s="2">
        <f t="shared" si="26"/>
        <v>762960000</v>
      </c>
      <c r="O398" s="2">
        <f t="shared" si="27"/>
        <v>1476071000</v>
      </c>
    </row>
    <row r="399" spans="1:15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>
        <f t="shared" si="24"/>
        <v>0.80368452519247435</v>
      </c>
      <c r="M399" s="45">
        <f t="shared" si="25"/>
        <v>0.39484697526077417</v>
      </c>
      <c r="N399" s="2">
        <f t="shared" si="26"/>
        <v>916013000</v>
      </c>
      <c r="O399" s="2">
        <f t="shared" si="27"/>
        <v>1864483000</v>
      </c>
    </row>
    <row r="400" spans="1:15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>
        <f t="shared" si="24"/>
        <v>0.79761494383581055</v>
      </c>
      <c r="M400" s="45">
        <f t="shared" si="25"/>
        <v>0.3499054751485538</v>
      </c>
      <c r="N400" s="2">
        <f t="shared" si="26"/>
        <v>930800000</v>
      </c>
      <c r="O400" s="2">
        <f t="shared" si="27"/>
        <v>2121773000</v>
      </c>
    </row>
    <row r="401" spans="1:15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>
        <f t="shared" si="24"/>
        <v>0.69984081598027914</v>
      </c>
      <c r="M401" s="45">
        <f t="shared" si="25"/>
        <v>-0.11054334922955711</v>
      </c>
      <c r="N401" s="2">
        <f t="shared" si="26"/>
        <v>-199373000</v>
      </c>
      <c r="O401" s="2">
        <f t="shared" si="27"/>
        <v>1262214000</v>
      </c>
    </row>
    <row r="402" spans="1:15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>
        <f t="shared" si="24"/>
        <v>0.35333073626801714</v>
      </c>
      <c r="M402" s="45">
        <f t="shared" si="25"/>
        <v>0.22267238021036229</v>
      </c>
      <c r="N402" s="2">
        <f t="shared" si="26"/>
        <v>2858000000</v>
      </c>
      <c r="O402" s="2">
        <f t="shared" si="27"/>
        <v>4535000000</v>
      </c>
    </row>
    <row r="403" spans="1:15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>
        <f t="shared" si="24"/>
        <v>0.38772865853658534</v>
      </c>
      <c r="M403" s="45">
        <f t="shared" si="25"/>
        <v>0.25274390243902439</v>
      </c>
      <c r="N403" s="2">
        <f t="shared" si="26"/>
        <v>3316000000</v>
      </c>
      <c r="O403" s="2">
        <f t="shared" si="27"/>
        <v>5087000000</v>
      </c>
    </row>
    <row r="404" spans="1:15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>
        <f t="shared" si="24"/>
        <v>0.36627532968800258</v>
      </c>
      <c r="M404" s="45">
        <f t="shared" si="25"/>
        <v>0.21880025731746541</v>
      </c>
      <c r="N404" s="2">
        <f t="shared" si="26"/>
        <v>2721000000</v>
      </c>
      <c r="O404" s="2">
        <f t="shared" si="27"/>
        <v>4555000000</v>
      </c>
    </row>
    <row r="405" spans="1:15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>
        <f t="shared" si="24"/>
        <v>0.46922879397415052</v>
      </c>
      <c r="M405" s="45">
        <f t="shared" si="25"/>
        <v>0.30266198750320977</v>
      </c>
      <c r="N405" s="2">
        <f t="shared" si="26"/>
        <v>3536000000</v>
      </c>
      <c r="O405" s="2">
        <f t="shared" si="27"/>
        <v>5482000000</v>
      </c>
    </row>
    <row r="406" spans="1:15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>
        <f t="shared" si="24"/>
        <v>0.44500039710904615</v>
      </c>
      <c r="M406" s="45">
        <f t="shared" si="25"/>
        <v>0.10065390622931723</v>
      </c>
      <c r="N406" s="2">
        <f t="shared" si="26"/>
        <v>3802000000</v>
      </c>
      <c r="O406" s="2">
        <f t="shared" si="27"/>
        <v>16809000000</v>
      </c>
    </row>
    <row r="407" spans="1:15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>
        <f t="shared" si="24"/>
        <v>0.43097467915365939</v>
      </c>
      <c r="M407" s="45">
        <f t="shared" si="25"/>
        <v>7.2394826817303401E-2</v>
      </c>
      <c r="N407" s="2">
        <f t="shared" si="26"/>
        <v>2922000000</v>
      </c>
      <c r="O407" s="2">
        <f t="shared" si="27"/>
        <v>17395000000</v>
      </c>
    </row>
    <row r="408" spans="1:15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>
        <f t="shared" si="24"/>
        <v>0.57999213836477992</v>
      </c>
      <c r="M408" s="45">
        <f t="shared" si="25"/>
        <v>0.19253636006289307</v>
      </c>
      <c r="N408" s="2">
        <f t="shared" si="26"/>
        <v>7837000000</v>
      </c>
      <c r="O408" s="2">
        <f t="shared" si="27"/>
        <v>23608000000</v>
      </c>
    </row>
    <row r="409" spans="1:15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>
        <f t="shared" si="24"/>
        <v>0.59787078382401171</v>
      </c>
      <c r="M409" s="45">
        <f t="shared" si="25"/>
        <v>0.17538283004112112</v>
      </c>
      <c r="N409" s="2">
        <f t="shared" si="26"/>
        <v>6952000000</v>
      </c>
      <c r="O409" s="2">
        <f t="shared" si="27"/>
        <v>23699000000</v>
      </c>
    </row>
    <row r="410" spans="1:15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>
        <f t="shared" si="24"/>
        <v>0.39161321470446242</v>
      </c>
      <c r="M410" s="45">
        <f t="shared" si="25"/>
        <v>9.5006552176012143E-2</v>
      </c>
      <c r="N410" s="2">
        <f t="shared" si="26"/>
        <v>2755000000</v>
      </c>
      <c r="O410" s="2">
        <f t="shared" si="27"/>
        <v>11356000000</v>
      </c>
    </row>
    <row r="411" spans="1:15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>
        <f t="shared" si="24"/>
        <v>0.40072519890164049</v>
      </c>
      <c r="M411" s="45">
        <f t="shared" si="25"/>
        <v>0.13690769555727664</v>
      </c>
      <c r="N411" s="2">
        <f t="shared" si="26"/>
        <v>3889000000</v>
      </c>
      <c r="O411" s="2">
        <f t="shared" si="27"/>
        <v>11383000000</v>
      </c>
    </row>
    <row r="412" spans="1:15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>
        <f t="shared" si="24"/>
        <v>0.39864703541583768</v>
      </c>
      <c r="M412" s="45">
        <f t="shared" si="25"/>
        <v>0.12120970951054516</v>
      </c>
      <c r="N412" s="2">
        <f t="shared" si="26"/>
        <v>3046000000</v>
      </c>
      <c r="O412" s="2">
        <f t="shared" si="27"/>
        <v>10018000000</v>
      </c>
    </row>
    <row r="413" spans="1:15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>
        <f t="shared" si="24"/>
        <v>0.41168577701878506</v>
      </c>
      <c r="M413" s="45">
        <f t="shared" si="25"/>
        <v>0.14145726599983735</v>
      </c>
      <c r="N413" s="2">
        <f t="shared" si="26"/>
        <v>3479000000</v>
      </c>
      <c r="O413" s="2">
        <f t="shared" si="27"/>
        <v>10125000000</v>
      </c>
    </row>
    <row r="414" spans="1:15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>
        <f t="shared" si="24"/>
        <v>0.32088825624282324</v>
      </c>
      <c r="M414" s="45">
        <f t="shared" si="25"/>
        <v>0.16469464538012563</v>
      </c>
      <c r="N414" s="2">
        <f t="shared" si="26"/>
        <v>6224700000</v>
      </c>
      <c r="O414" s="2">
        <f t="shared" si="27"/>
        <v>12128100000</v>
      </c>
    </row>
    <row r="415" spans="1:15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>
        <f t="shared" si="24"/>
        <v>0.31305989702469572</v>
      </c>
      <c r="M415" s="45">
        <f t="shared" si="25"/>
        <v>0.15142415899342609</v>
      </c>
      <c r="N415" s="2">
        <f t="shared" si="26"/>
        <v>5461400000</v>
      </c>
      <c r="O415" s="2">
        <f t="shared" si="27"/>
        <v>11291100000</v>
      </c>
    </row>
    <row r="416" spans="1:15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>
        <f t="shared" si="24"/>
        <v>0.30210513186523835</v>
      </c>
      <c r="M416" s="45">
        <f t="shared" si="25"/>
        <v>0.11988095403079396</v>
      </c>
      <c r="N416" s="2">
        <f t="shared" si="26"/>
        <v>3460100000</v>
      </c>
      <c r="O416" s="2">
        <f t="shared" si="27"/>
        <v>8719600000</v>
      </c>
    </row>
    <row r="417" spans="1:15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>
        <f t="shared" si="24"/>
        <v>0.31508407146074158</v>
      </c>
      <c r="M417" s="45">
        <f t="shared" si="25"/>
        <v>0.11213406395436121</v>
      </c>
      <c r="N417" s="2">
        <f t="shared" si="26"/>
        <v>2987700000</v>
      </c>
      <c r="O417" s="2">
        <f t="shared" si="27"/>
        <v>8395100000</v>
      </c>
    </row>
    <row r="418" spans="1:15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>
        <f t="shared" si="24"/>
        <v>0.90594390026714156</v>
      </c>
      <c r="M418" s="45">
        <f t="shared" si="25"/>
        <v>0.47183882457702581</v>
      </c>
      <c r="N418" s="2">
        <f t="shared" si="26"/>
        <v>4239000000</v>
      </c>
      <c r="O418" s="2">
        <f t="shared" si="27"/>
        <v>8139000000</v>
      </c>
    </row>
    <row r="419" spans="1:15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>
        <f t="shared" si="24"/>
        <v>0.92550693703308429</v>
      </c>
      <c r="M419" s="45">
        <f t="shared" si="25"/>
        <v>0.46872998932764143</v>
      </c>
      <c r="N419" s="2">
        <f t="shared" si="26"/>
        <v>4392000000</v>
      </c>
      <c r="O419" s="2">
        <f t="shared" si="27"/>
        <v>8672000000</v>
      </c>
    </row>
    <row r="420" spans="1:15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>
        <f t="shared" si="24"/>
        <v>0.93611486837998126</v>
      </c>
      <c r="M420" s="45">
        <f t="shared" si="25"/>
        <v>0.43845593590677351</v>
      </c>
      <c r="N420" s="2">
        <f t="shared" si="26"/>
        <v>4214000000</v>
      </c>
      <c r="O420" s="2">
        <f t="shared" si="27"/>
        <v>8997000000</v>
      </c>
    </row>
    <row r="421" spans="1:15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>
        <f t="shared" si="24"/>
        <v>0.9377124575084983</v>
      </c>
      <c r="M421" s="45">
        <f t="shared" si="25"/>
        <v>0.4251149770045991</v>
      </c>
      <c r="N421" s="2">
        <f t="shared" si="26"/>
        <v>4252000000</v>
      </c>
      <c r="O421" s="2">
        <f t="shared" si="27"/>
        <v>9379000000</v>
      </c>
    </row>
    <row r="422" spans="1:15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>
        <f t="shared" si="24"/>
        <v>0.31739860023587374</v>
      </c>
      <c r="M422" s="45">
        <f t="shared" si="25"/>
        <v>0.10331186968422672</v>
      </c>
      <c r="N422" s="2">
        <f t="shared" si="26"/>
        <v>1655276000</v>
      </c>
      <c r="O422" s="2">
        <f t="shared" si="27"/>
        <v>5085401000</v>
      </c>
    </row>
    <row r="423" spans="1:15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>
        <f t="shared" si="24"/>
        <v>0.31053988458862392</v>
      </c>
      <c r="M423" s="45">
        <f t="shared" si="25"/>
        <v>9.918695359796327E-2</v>
      </c>
      <c r="N423" s="2">
        <f t="shared" si="26"/>
        <v>1736185000</v>
      </c>
      <c r="O423" s="2">
        <f t="shared" si="27"/>
        <v>5435742000</v>
      </c>
    </row>
    <row r="424" spans="1:15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>
        <f t="shared" si="24"/>
        <v>0.30685528420820163</v>
      </c>
      <c r="M424" s="45">
        <f t="shared" si="25"/>
        <v>9.3555343458567156E-2</v>
      </c>
      <c r="N424" s="2">
        <f t="shared" si="26"/>
        <v>1769093000</v>
      </c>
      <c r="O424" s="2">
        <f t="shared" si="27"/>
        <v>5802507000</v>
      </c>
    </row>
    <row r="425" spans="1:15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>
        <f t="shared" si="24"/>
        <v>0.30959922453043076</v>
      </c>
      <c r="M425" s="45">
        <f t="shared" si="25"/>
        <v>9.5259252960518279E-2</v>
      </c>
      <c r="N425" s="2">
        <f t="shared" si="26"/>
        <v>1940294000</v>
      </c>
      <c r="O425" s="2">
        <f t="shared" si="27"/>
        <v>6306091000</v>
      </c>
    </row>
    <row r="426" spans="1:15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>
        <f t="shared" si="24"/>
        <v>0.40877691995123933</v>
      </c>
      <c r="M426" s="45">
        <f t="shared" si="25"/>
        <v>0.16267100094812406</v>
      </c>
      <c r="N426" s="2">
        <f t="shared" si="26"/>
        <v>1201000000</v>
      </c>
      <c r="O426" s="2">
        <f t="shared" si="27"/>
        <v>3018000000</v>
      </c>
    </row>
    <row r="427" spans="1:15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>
        <f t="shared" si="24"/>
        <v>0.39462636439966414</v>
      </c>
      <c r="M427" s="45">
        <f t="shared" si="25"/>
        <v>0.14007836551917158</v>
      </c>
      <c r="N427" s="2">
        <f t="shared" si="26"/>
        <v>1001000000</v>
      </c>
      <c r="O427" s="2">
        <f t="shared" si="27"/>
        <v>2820000000</v>
      </c>
    </row>
    <row r="428" spans="1:15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>
        <f t="shared" si="24"/>
        <v>0.37632817753866843</v>
      </c>
      <c r="M428" s="45">
        <f t="shared" si="25"/>
        <v>0.13221250840618695</v>
      </c>
      <c r="N428" s="2">
        <f t="shared" si="26"/>
        <v>983000000</v>
      </c>
      <c r="O428" s="2">
        <f t="shared" si="27"/>
        <v>2798000000</v>
      </c>
    </row>
    <row r="429" spans="1:15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>
        <f t="shared" si="24"/>
        <v>0.37848658748164954</v>
      </c>
      <c r="M429" s="45">
        <f t="shared" si="25"/>
        <v>0.18670759375417056</v>
      </c>
      <c r="N429" s="2">
        <f t="shared" si="26"/>
        <v>1399000000</v>
      </c>
      <c r="O429" s="2">
        <f t="shared" si="27"/>
        <v>2836000000</v>
      </c>
    </row>
    <row r="430" spans="1:15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>
        <f t="shared" si="24"/>
        <v>0.22459380441902455</v>
      </c>
      <c r="M430" s="45">
        <f t="shared" si="25"/>
        <v>0.12076430271755628</v>
      </c>
      <c r="N430" s="2">
        <f t="shared" si="26"/>
        <v>755900000</v>
      </c>
      <c r="O430" s="2">
        <f t="shared" si="27"/>
        <v>1405800000</v>
      </c>
    </row>
    <row r="431" spans="1:15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>
        <f t="shared" si="24"/>
        <v>0.21885630973594683</v>
      </c>
      <c r="M431" s="45">
        <f t="shared" si="25"/>
        <v>0.11581452728382909</v>
      </c>
      <c r="N431" s="2">
        <f t="shared" si="26"/>
        <v>929400000</v>
      </c>
      <c r="O431" s="2">
        <f t="shared" si="27"/>
        <v>1756300000</v>
      </c>
    </row>
    <row r="432" spans="1:15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>
        <f t="shared" si="24"/>
        <v>0.211409830007391</v>
      </c>
      <c r="M432" s="45">
        <f t="shared" si="25"/>
        <v>0.11874538063562454</v>
      </c>
      <c r="N432" s="2">
        <f t="shared" si="26"/>
        <v>1285300000</v>
      </c>
      <c r="O432" s="2">
        <f t="shared" si="27"/>
        <v>2288300000</v>
      </c>
    </row>
    <row r="433" spans="1:15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>
        <f t="shared" si="24"/>
        <v>0.21836905917383653</v>
      </c>
      <c r="M433" s="45">
        <f t="shared" si="25"/>
        <v>0.12786451050389064</v>
      </c>
      <c r="N433" s="2">
        <f t="shared" si="26"/>
        <v>1554500000</v>
      </c>
      <c r="O433" s="2">
        <f t="shared" si="27"/>
        <v>2654800000</v>
      </c>
    </row>
    <row r="434" spans="1:15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>
        <f t="shared" si="24"/>
        <v>0.51555825721232829</v>
      </c>
      <c r="M434" s="45">
        <f t="shared" si="25"/>
        <v>0.1695034062780662</v>
      </c>
      <c r="N434" s="2">
        <f t="shared" si="26"/>
        <v>3095200000</v>
      </c>
      <c r="O434" s="2">
        <f t="shared" si="27"/>
        <v>9414300000</v>
      </c>
    </row>
    <row r="435" spans="1:15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>
        <f t="shared" si="24"/>
        <v>0.5109636768381729</v>
      </c>
      <c r="M435" s="45">
        <f t="shared" si="25"/>
        <v>0.17067674519091403</v>
      </c>
      <c r="N435" s="2">
        <f t="shared" si="26"/>
        <v>3120500000</v>
      </c>
      <c r="O435" s="2">
        <f t="shared" si="27"/>
        <v>9342000000</v>
      </c>
    </row>
    <row r="436" spans="1:15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>
        <f t="shared" si="24"/>
        <v>0.51647697608854548</v>
      </c>
      <c r="M436" s="45">
        <f t="shared" si="25"/>
        <v>0.17472068497441787</v>
      </c>
      <c r="N436" s="2">
        <f t="shared" si="26"/>
        <v>3346600000</v>
      </c>
      <c r="O436" s="2">
        <f t="shared" si="27"/>
        <v>9892600000</v>
      </c>
    </row>
    <row r="437" spans="1:15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>
        <f t="shared" si="24"/>
        <v>0.52338898317860627</v>
      </c>
      <c r="M437" s="45">
        <f t="shared" si="25"/>
        <v>0.16870510769290623</v>
      </c>
      <c r="N437" s="2">
        <f t="shared" si="26"/>
        <v>3469100000</v>
      </c>
      <c r="O437" s="2">
        <f t="shared" si="27"/>
        <v>10762500000</v>
      </c>
    </row>
    <row r="438" spans="1:15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>
        <f t="shared" si="24"/>
        <v>0.4441952887369286</v>
      </c>
      <c r="M438" s="45">
        <f t="shared" si="25"/>
        <v>0.20980884083390688</v>
      </c>
      <c r="N438" s="2">
        <f t="shared" si="26"/>
        <v>9450000000</v>
      </c>
      <c r="O438" s="2">
        <f t="shared" si="27"/>
        <v>20007000000</v>
      </c>
    </row>
    <row r="439" spans="1:15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>
        <f t="shared" si="24"/>
        <v>0.45875074263003712</v>
      </c>
      <c r="M439" s="45">
        <f t="shared" si="25"/>
        <v>0.23641243111466209</v>
      </c>
      <c r="N439" s="2">
        <f t="shared" si="26"/>
        <v>11540000000</v>
      </c>
      <c r="O439" s="2">
        <f t="shared" si="27"/>
        <v>22393000000</v>
      </c>
    </row>
    <row r="440" spans="1:15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>
        <f t="shared" si="24"/>
        <v>0.4593729152768512</v>
      </c>
      <c r="M440" s="45">
        <f t="shared" si="25"/>
        <v>0.25205375011912706</v>
      </c>
      <c r="N440" s="2">
        <f t="shared" si="26"/>
        <v>13224000000</v>
      </c>
      <c r="O440" s="2">
        <f t="shared" si="27"/>
        <v>24101000000</v>
      </c>
    </row>
    <row r="441" spans="1:15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>
        <f t="shared" si="24"/>
        <v>0.46086784584411844</v>
      </c>
      <c r="M441" s="45">
        <f t="shared" si="25"/>
        <v>0.25808886971527178</v>
      </c>
      <c r="N441" s="2">
        <f t="shared" si="26"/>
        <v>14358000000</v>
      </c>
      <c r="O441" s="2">
        <f t="shared" si="27"/>
        <v>25639000000</v>
      </c>
    </row>
    <row r="442" spans="1:15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>
        <f t="shared" si="24"/>
        <v>0.69485094850948514</v>
      </c>
      <c r="M442" s="45">
        <f t="shared" si="25"/>
        <v>0.35627822944896115</v>
      </c>
      <c r="N442" s="2">
        <f t="shared" si="26"/>
        <v>1972000000</v>
      </c>
      <c r="O442" s="2">
        <f t="shared" si="27"/>
        <v>3846000000</v>
      </c>
    </row>
    <row r="443" spans="1:15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>
        <f t="shared" si="24"/>
        <v>0.66097366320830009</v>
      </c>
      <c r="M443" s="45">
        <f t="shared" si="25"/>
        <v>0.33838786911412611</v>
      </c>
      <c r="N443" s="2">
        <f t="shared" si="26"/>
        <v>2120000000</v>
      </c>
      <c r="O443" s="2">
        <f t="shared" si="27"/>
        <v>4141000000</v>
      </c>
    </row>
    <row r="444" spans="1:15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>
        <f t="shared" si="24"/>
        <v>0.633562715045355</v>
      </c>
      <c r="M444" s="45">
        <f t="shared" si="25"/>
        <v>0.32092586800125117</v>
      </c>
      <c r="N444" s="2">
        <f t="shared" si="26"/>
        <v>2052000000</v>
      </c>
      <c r="O444" s="2">
        <f t="shared" si="27"/>
        <v>4051000000</v>
      </c>
    </row>
    <row r="445" spans="1:15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>
        <f t="shared" si="24"/>
        <v>0.6256733877174081</v>
      </c>
      <c r="M445" s="45">
        <f t="shared" si="25"/>
        <v>0.3159919963059874</v>
      </c>
      <c r="N445" s="2">
        <f t="shared" si="26"/>
        <v>2053000000</v>
      </c>
      <c r="O445" s="2">
        <f t="shared" si="27"/>
        <v>4065000000</v>
      </c>
    </row>
    <row r="446" spans="1:15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>
        <f t="shared" si="24"/>
        <v>0.69485094850948514</v>
      </c>
      <c r="M446" s="45">
        <f t="shared" si="25"/>
        <v>0.35627822944896115</v>
      </c>
      <c r="N446" s="2">
        <f t="shared" si="26"/>
        <v>1972000000</v>
      </c>
      <c r="O446" s="2">
        <f t="shared" si="27"/>
        <v>3846000000</v>
      </c>
    </row>
    <row r="447" spans="1:15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>
        <f t="shared" si="24"/>
        <v>0.66097366320830009</v>
      </c>
      <c r="M447" s="45">
        <f t="shared" si="25"/>
        <v>0.33838786911412611</v>
      </c>
      <c r="N447" s="2">
        <f t="shared" si="26"/>
        <v>2120000000</v>
      </c>
      <c r="O447" s="2">
        <f t="shared" si="27"/>
        <v>4141000000</v>
      </c>
    </row>
    <row r="448" spans="1:15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>
        <f t="shared" si="24"/>
        <v>0.633562715045355</v>
      </c>
      <c r="M448" s="45">
        <f t="shared" si="25"/>
        <v>0.32092586800125117</v>
      </c>
      <c r="N448" s="2">
        <f t="shared" si="26"/>
        <v>2052000000</v>
      </c>
      <c r="O448" s="2">
        <f t="shared" si="27"/>
        <v>4051000000</v>
      </c>
    </row>
    <row r="449" spans="1:15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>
        <f t="shared" si="24"/>
        <v>0.6256733877174081</v>
      </c>
      <c r="M449" s="45">
        <f t="shared" si="25"/>
        <v>0.3159919963059874</v>
      </c>
      <c r="N449" s="2">
        <f t="shared" si="26"/>
        <v>2053000000</v>
      </c>
      <c r="O449" s="2">
        <f t="shared" si="27"/>
        <v>4065000000</v>
      </c>
    </row>
    <row r="450" spans="1:15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>
        <f t="shared" si="24"/>
        <v>0.18450601288950896</v>
      </c>
      <c r="M450" s="45">
        <f t="shared" si="25"/>
        <v>0.11720151484951166</v>
      </c>
      <c r="N450" s="2">
        <f t="shared" si="26"/>
        <v>1764000000</v>
      </c>
      <c r="O450" s="2">
        <f t="shared" si="27"/>
        <v>2777000000</v>
      </c>
    </row>
    <row r="451" spans="1:15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>
        <f t="shared" ref="L451:L514" si="28">1-(F451/E451)</f>
        <v>0.19536744306084264</v>
      </c>
      <c r="M451" s="45">
        <f t="shared" ref="M451:M514" si="29">N451/E451</f>
        <v>0.1224595135170011</v>
      </c>
      <c r="N451" s="2">
        <f t="shared" ref="N451:N514" si="30">O451-SUM(G451:I451)</f>
        <v>1898000000</v>
      </c>
      <c r="O451" s="2">
        <f t="shared" ref="O451:O514" si="31">E451-F451</f>
        <v>3028000000</v>
      </c>
    </row>
    <row r="452" spans="1:15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>
        <f t="shared" si="28"/>
        <v>0.19848334981866134</v>
      </c>
      <c r="M452" s="45">
        <f t="shared" si="29"/>
        <v>0.12528849324101549</v>
      </c>
      <c r="N452" s="2">
        <f t="shared" si="30"/>
        <v>1900000000</v>
      </c>
      <c r="O452" s="2">
        <f t="shared" si="31"/>
        <v>3010000000</v>
      </c>
    </row>
    <row r="453" spans="1:15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>
        <f t="shared" si="28"/>
        <v>0.21331252625892805</v>
      </c>
      <c r="M453" s="45">
        <f t="shared" si="29"/>
        <v>0.13654642578476683</v>
      </c>
      <c r="N453" s="2">
        <f t="shared" si="30"/>
        <v>2275000000</v>
      </c>
      <c r="O453" s="2">
        <f t="shared" si="31"/>
        <v>3554000000</v>
      </c>
    </row>
    <row r="454" spans="1:15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>
        <f t="shared" si="28"/>
        <v>0.63887896411994061</v>
      </c>
      <c r="M454" s="45">
        <f t="shared" si="29"/>
        <v>0.2862070556116294</v>
      </c>
      <c r="N454" s="2">
        <f t="shared" si="30"/>
        <v>366078000</v>
      </c>
      <c r="O454" s="2">
        <f t="shared" si="31"/>
        <v>817169000</v>
      </c>
    </row>
    <row r="455" spans="1:15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>
        <f t="shared" si="28"/>
        <v>0.62512624311945486</v>
      </c>
      <c r="M455" s="45">
        <f t="shared" si="29"/>
        <v>0.2575879114243867</v>
      </c>
      <c r="N455" s="2">
        <f t="shared" si="30"/>
        <v>381812000</v>
      </c>
      <c r="O455" s="2">
        <f t="shared" si="31"/>
        <v>926599000</v>
      </c>
    </row>
    <row r="456" spans="1:15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>
        <f t="shared" si="28"/>
        <v>0.62675896013333021</v>
      </c>
      <c r="M456" s="45">
        <f t="shared" si="29"/>
        <v>0.238262154193356</v>
      </c>
      <c r="N456" s="2">
        <f t="shared" si="30"/>
        <v>385136000</v>
      </c>
      <c r="O456" s="2">
        <f t="shared" si="31"/>
        <v>1013117000</v>
      </c>
    </row>
    <row r="457" spans="1:15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>
        <f t="shared" si="28"/>
        <v>0.630653488614762</v>
      </c>
      <c r="M457" s="45">
        <f t="shared" si="29"/>
        <v>0.22792649840983228</v>
      </c>
      <c r="N457" s="2">
        <f t="shared" si="30"/>
        <v>401911000</v>
      </c>
      <c r="O457" s="2">
        <f t="shared" si="31"/>
        <v>1112054000</v>
      </c>
    </row>
    <row r="458" spans="1:15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>
        <f t="shared" si="28"/>
        <v>0.35873960375955105</v>
      </c>
      <c r="M458" s="45">
        <f t="shared" si="29"/>
        <v>0.12443031983230779</v>
      </c>
      <c r="N458" s="2">
        <f t="shared" si="30"/>
        <v>920100000</v>
      </c>
      <c r="O458" s="2">
        <f t="shared" si="31"/>
        <v>2652700000</v>
      </c>
    </row>
    <row r="459" spans="1:15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>
        <f t="shared" si="28"/>
        <v>0.35582822085889576</v>
      </c>
      <c r="M459" s="45">
        <f t="shared" si="29"/>
        <v>0.12375801946354094</v>
      </c>
      <c r="N459" s="2">
        <f t="shared" si="30"/>
        <v>970300000</v>
      </c>
      <c r="O459" s="2">
        <f t="shared" si="31"/>
        <v>2789800000</v>
      </c>
    </row>
    <row r="460" spans="1:15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>
        <f t="shared" si="28"/>
        <v>0.35270047197228616</v>
      </c>
      <c r="M460" s="45">
        <f t="shared" si="29"/>
        <v>0.12092255469531051</v>
      </c>
      <c r="N460" s="2">
        <f t="shared" si="30"/>
        <v>1040200000</v>
      </c>
      <c r="O460" s="2">
        <f t="shared" si="31"/>
        <v>3034000000</v>
      </c>
    </row>
    <row r="461" spans="1:15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>
        <f t="shared" si="28"/>
        <v>0.30046327362824554</v>
      </c>
      <c r="M461" s="45">
        <f t="shared" si="29"/>
        <v>6.7729572084860371E-2</v>
      </c>
      <c r="N461" s="2">
        <f t="shared" si="30"/>
        <v>1049700000</v>
      </c>
      <c r="O461" s="2">
        <f t="shared" si="31"/>
        <v>4656700000</v>
      </c>
    </row>
    <row r="462" spans="1:15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42" t="e">
        <f>1-(F462/E462)</f>
        <v>#VALUE!</v>
      </c>
      <c r="M462" s="45" t="e">
        <f t="shared" si="29"/>
        <v>#VALUE!</v>
      </c>
      <c r="N462" s="2" t="e">
        <f t="shared" si="30"/>
        <v>#VALUE!</v>
      </c>
      <c r="O462" s="2" t="e">
        <f t="shared" si="31"/>
        <v>#VALUE!</v>
      </c>
    </row>
    <row r="463" spans="1:15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t="e">
        <f t="array" ref="L463">1-(F463/E463)</f>
        <v>#VALUE!</v>
      </c>
      <c r="M463" s="45" t="e">
        <f t="shared" si="29"/>
        <v>#VALUE!</v>
      </c>
      <c r="N463" s="2" t="e">
        <f t="shared" si="30"/>
        <v>#VALUE!</v>
      </c>
      <c r="O463" s="2" t="e">
        <f t="shared" si="31"/>
        <v>#VALUE!</v>
      </c>
    </row>
    <row r="464" spans="1:15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2" t="e">
        <f>1-(F464/E464)</f>
        <v>#VALUE!</v>
      </c>
      <c r="M464" s="45" t="e">
        <f t="shared" si="29"/>
        <v>#VALUE!</v>
      </c>
      <c r="N464" s="2" t="e">
        <f t="shared" si="30"/>
        <v>#VALUE!</v>
      </c>
      <c r="O464" s="2" t="e">
        <f t="shared" si="31"/>
        <v>#VALUE!</v>
      </c>
    </row>
    <row r="465" spans="1:15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t="e">
        <f t="shared" si="28"/>
        <v>#VALUE!</v>
      </c>
      <c r="M465" s="45" t="e">
        <f t="shared" si="29"/>
        <v>#VALUE!</v>
      </c>
      <c r="N465" s="2" t="e">
        <f t="shared" si="30"/>
        <v>#VALUE!</v>
      </c>
      <c r="O465" s="2" t="e">
        <f t="shared" si="31"/>
        <v>#VALUE!</v>
      </c>
    </row>
    <row r="466" spans="1:15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>
        <f t="shared" si="28"/>
        <v>0.38833734725571811</v>
      </c>
      <c r="M466" s="45">
        <f t="shared" si="29"/>
        <v>0.16235561339777971</v>
      </c>
      <c r="N466" s="2">
        <f t="shared" si="30"/>
        <v>1161670000</v>
      </c>
      <c r="O466" s="2">
        <f t="shared" si="31"/>
        <v>2778591000</v>
      </c>
    </row>
    <row r="467" spans="1:15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>
        <f t="shared" si="28"/>
        <v>0.38363902357982893</v>
      </c>
      <c r="M467" s="45">
        <f t="shared" si="29"/>
        <v>0.15678145808804334</v>
      </c>
      <c r="N467" s="2">
        <f t="shared" si="30"/>
        <v>1215484000</v>
      </c>
      <c r="O467" s="2">
        <f t="shared" si="31"/>
        <v>2974249000</v>
      </c>
    </row>
    <row r="468" spans="1:15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>
        <f t="shared" si="28"/>
        <v>0.36918188390369555</v>
      </c>
      <c r="M468" s="45">
        <f t="shared" si="29"/>
        <v>0.13236354728821068</v>
      </c>
      <c r="N468" s="2">
        <f t="shared" si="30"/>
        <v>920762000</v>
      </c>
      <c r="O468" s="2">
        <f t="shared" si="31"/>
        <v>2568144000</v>
      </c>
    </row>
    <row r="469" spans="1:15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>
        <f t="shared" si="28"/>
        <v>0.36382757888843398</v>
      </c>
      <c r="M469" s="45">
        <f t="shared" si="29"/>
        <v>0.10515308178481449</v>
      </c>
      <c r="N469" s="2">
        <f t="shared" si="30"/>
        <v>714446000</v>
      </c>
      <c r="O469" s="2">
        <f t="shared" si="31"/>
        <v>2471969000</v>
      </c>
    </row>
    <row r="470" spans="1:15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>
        <f t="shared" si="28"/>
        <v>0.58329164582291138</v>
      </c>
      <c r="M470" s="45">
        <f t="shared" si="29"/>
        <v>0.1744205436051359</v>
      </c>
      <c r="N470" s="2">
        <f t="shared" si="30"/>
        <v>1046000000</v>
      </c>
      <c r="O470" s="2">
        <f t="shared" si="31"/>
        <v>3498000000</v>
      </c>
    </row>
    <row r="471" spans="1:15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>
        <f t="shared" si="28"/>
        <v>0.59304035288351575</v>
      </c>
      <c r="M471" s="45">
        <f t="shared" si="29"/>
        <v>0.19277895768665251</v>
      </c>
      <c r="N471" s="2">
        <f t="shared" si="30"/>
        <v>1180000000</v>
      </c>
      <c r="O471" s="2">
        <f t="shared" si="31"/>
        <v>3630000000</v>
      </c>
    </row>
    <row r="472" spans="1:15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>
        <f t="shared" si="28"/>
        <v>0.59264565425023874</v>
      </c>
      <c r="M472" s="45">
        <f t="shared" si="29"/>
        <v>0.20662209487424388</v>
      </c>
      <c r="N472" s="2">
        <f t="shared" si="30"/>
        <v>1298000000</v>
      </c>
      <c r="O472" s="2">
        <f t="shared" si="31"/>
        <v>3723000000</v>
      </c>
    </row>
    <row r="473" spans="1:15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>
        <f t="shared" si="28"/>
        <v>0.59906832298136647</v>
      </c>
      <c r="M473" s="45">
        <f t="shared" si="29"/>
        <v>0.22251552795031057</v>
      </c>
      <c r="N473" s="2">
        <f t="shared" si="30"/>
        <v>1433000000</v>
      </c>
      <c r="O473" s="2">
        <f t="shared" si="31"/>
        <v>3858000000</v>
      </c>
    </row>
    <row r="474" spans="1:15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>
        <f t="shared" si="28"/>
        <v>0.22030062489444346</v>
      </c>
      <c r="M474" s="45">
        <f t="shared" si="29"/>
        <v>6.7708157405843614E-2</v>
      </c>
      <c r="N474" s="2">
        <f t="shared" si="30"/>
        <v>400900000</v>
      </c>
      <c r="O474" s="2">
        <f t="shared" si="31"/>
        <v>1304400000</v>
      </c>
    </row>
    <row r="475" spans="1:15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>
        <f t="shared" si="28"/>
        <v>0.20604238258877439</v>
      </c>
      <c r="M475" s="45">
        <f t="shared" si="29"/>
        <v>5.175321369479445E-2</v>
      </c>
      <c r="N475" s="2">
        <f t="shared" si="30"/>
        <v>325300000</v>
      </c>
      <c r="O475" s="2">
        <f t="shared" si="31"/>
        <v>1295100000</v>
      </c>
    </row>
    <row r="476" spans="1:15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>
        <f t="shared" si="28"/>
        <v>0.21030455351862798</v>
      </c>
      <c r="M476" s="45">
        <f t="shared" si="29"/>
        <v>6.352749852158486E-2</v>
      </c>
      <c r="N476" s="2">
        <f t="shared" si="30"/>
        <v>429700000</v>
      </c>
      <c r="O476" s="2">
        <f t="shared" si="31"/>
        <v>1422500000</v>
      </c>
    </row>
    <row r="477" spans="1:15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>
        <f t="shared" si="28"/>
        <v>0.22226869546405137</v>
      </c>
      <c r="M477" s="45">
        <f t="shared" si="29"/>
        <v>9.0574745799379824E-2</v>
      </c>
      <c r="N477" s="2">
        <f t="shared" si="30"/>
        <v>628000000</v>
      </c>
      <c r="O477" s="2">
        <f t="shared" si="31"/>
        <v>1541100000</v>
      </c>
    </row>
    <row r="478" spans="1:15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>
        <f t="shared" si="28"/>
        <v>0.37276686020544891</v>
      </c>
      <c r="M478" s="45">
        <f t="shared" si="29"/>
        <v>0.19914024117909782</v>
      </c>
      <c r="N478" s="2">
        <f t="shared" si="30"/>
        <v>3567000000</v>
      </c>
      <c r="O478" s="2">
        <f t="shared" si="31"/>
        <v>6677000000</v>
      </c>
    </row>
    <row r="479" spans="1:15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>
        <f t="shared" si="28"/>
        <v>0.40477236772719283</v>
      </c>
      <c r="M479" s="45">
        <f t="shared" si="29"/>
        <v>0.23154332923185095</v>
      </c>
      <c r="N479" s="2">
        <f t="shared" si="30"/>
        <v>5269000000</v>
      </c>
      <c r="O479" s="2">
        <f t="shared" si="31"/>
        <v>9211000000</v>
      </c>
    </row>
    <row r="480" spans="1:15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>
        <f t="shared" si="28"/>
        <v>0.401337513061651</v>
      </c>
      <c r="M480" s="45">
        <f t="shared" si="29"/>
        <v>0.22248693834900732</v>
      </c>
      <c r="N480" s="2">
        <f t="shared" si="30"/>
        <v>5323000000</v>
      </c>
      <c r="O480" s="2">
        <f t="shared" si="31"/>
        <v>9602000000</v>
      </c>
    </row>
    <row r="481" spans="1:15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>
        <f t="shared" si="28"/>
        <v>0.41480881538002468</v>
      </c>
      <c r="M481" s="45">
        <f t="shared" si="29"/>
        <v>0.23240547337908693</v>
      </c>
      <c r="N481" s="2">
        <f t="shared" si="30"/>
        <v>5452000000</v>
      </c>
      <c r="O481" s="2">
        <f t="shared" si="31"/>
        <v>9731000000</v>
      </c>
    </row>
    <row r="482" spans="1:15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>
        <f t="shared" si="28"/>
        <v>0.31793818437678656</v>
      </c>
      <c r="M482" s="45">
        <f t="shared" si="29"/>
        <v>0.16746104457702399</v>
      </c>
      <c r="N482" s="2">
        <f t="shared" si="30"/>
        <v>1370883000</v>
      </c>
      <c r="O482" s="2">
        <f t="shared" si="31"/>
        <v>2602731000</v>
      </c>
    </row>
    <row r="483" spans="1:15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>
        <f t="shared" si="28"/>
        <v>0.30309910277497976</v>
      </c>
      <c r="M483" s="45">
        <f t="shared" si="29"/>
        <v>0.12924358532988214</v>
      </c>
      <c r="N483" s="2">
        <f t="shared" si="30"/>
        <v>1520428000</v>
      </c>
      <c r="O483" s="2">
        <f t="shared" si="31"/>
        <v>3565673000</v>
      </c>
    </row>
    <row r="484" spans="1:15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>
        <f t="shared" si="28"/>
        <v>0.28728179352324246</v>
      </c>
      <c r="M484" s="45">
        <f t="shared" si="29"/>
        <v>0.14117585270493266</v>
      </c>
      <c r="N484" s="2">
        <f t="shared" si="30"/>
        <v>1806360000</v>
      </c>
      <c r="O484" s="2">
        <f t="shared" si="31"/>
        <v>3675801000</v>
      </c>
    </row>
    <row r="485" spans="1:15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>
        <f t="shared" si="28"/>
        <v>0.28711723988609061</v>
      </c>
      <c r="M485" s="45">
        <f t="shared" si="29"/>
        <v>9.9539996010691467E-2</v>
      </c>
      <c r="N485" s="2">
        <f t="shared" si="30"/>
        <v>1371844000</v>
      </c>
      <c r="O485" s="2">
        <f t="shared" si="31"/>
        <v>3957003000</v>
      </c>
    </row>
    <row r="486" spans="1:15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>
        <f t="shared" si="28"/>
        <v>0.7818601519669135</v>
      </c>
      <c r="M486" s="45">
        <f t="shared" si="29"/>
        <v>0.2506492257381937</v>
      </c>
      <c r="N486" s="2">
        <f t="shared" si="30"/>
        <v>2606000000</v>
      </c>
      <c r="O486" s="2">
        <f t="shared" si="31"/>
        <v>8129000000</v>
      </c>
    </row>
    <row r="487" spans="1:15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>
        <f t="shared" si="28"/>
        <v>0.88700455470491324</v>
      </c>
      <c r="M487" s="45">
        <f t="shared" si="29"/>
        <v>0.32449849791646479</v>
      </c>
      <c r="N487" s="2">
        <f t="shared" si="30"/>
        <v>6697000000</v>
      </c>
      <c r="O487" s="2">
        <f t="shared" si="31"/>
        <v>18306000000</v>
      </c>
    </row>
    <row r="488" spans="1:15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>
        <f t="shared" si="28"/>
        <v>0.83993914035755046</v>
      </c>
      <c r="M488" s="45">
        <f t="shared" si="29"/>
        <v>1.300874857360213E-2</v>
      </c>
      <c r="N488" s="2">
        <f t="shared" si="30"/>
        <v>171000000</v>
      </c>
      <c r="O488" s="2">
        <f t="shared" si="31"/>
        <v>11041000000</v>
      </c>
    </row>
    <row r="489" spans="1:15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>
        <f t="shared" si="28"/>
        <v>0.87029597441993933</v>
      </c>
      <c r="M489" s="45">
        <f t="shared" si="29"/>
        <v>0.19242436664753629</v>
      </c>
      <c r="N489" s="2">
        <f t="shared" si="30"/>
        <v>2347000000</v>
      </c>
      <c r="O489" s="2">
        <f t="shared" si="31"/>
        <v>10615000000</v>
      </c>
    </row>
    <row r="490" spans="1:15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>
        <f t="shared" si="28"/>
        <v>0.63444824861732951</v>
      </c>
      <c r="M490" s="45">
        <f t="shared" si="29"/>
        <v>3.8978140637345275E-2</v>
      </c>
      <c r="N490" s="2">
        <f t="shared" si="30"/>
        <v>148000000</v>
      </c>
      <c r="O490" s="2">
        <f t="shared" si="31"/>
        <v>2409000000</v>
      </c>
    </row>
    <row r="491" spans="1:15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>
        <f t="shared" si="28"/>
        <v>0.6232167832167832</v>
      </c>
      <c r="M491" s="45">
        <f t="shared" si="29"/>
        <v>8.951048951048951E-3</v>
      </c>
      <c r="N491" s="2">
        <f t="shared" si="30"/>
        <v>32000000</v>
      </c>
      <c r="O491" s="2">
        <f t="shared" si="31"/>
        <v>2228000000</v>
      </c>
    </row>
    <row r="492" spans="1:15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>
        <f t="shared" si="28"/>
        <v>0.68349944629014403</v>
      </c>
      <c r="M492" s="45">
        <f t="shared" si="29"/>
        <v>0.20996677740863787</v>
      </c>
      <c r="N492" s="2">
        <f t="shared" si="30"/>
        <v>948000000</v>
      </c>
      <c r="O492" s="2">
        <f t="shared" si="31"/>
        <v>3086000000</v>
      </c>
    </row>
    <row r="493" spans="1:15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>
        <f t="shared" si="28"/>
        <v>0.69199272065514106</v>
      </c>
      <c r="M493" s="45">
        <f t="shared" si="29"/>
        <v>0.20427661510464057</v>
      </c>
      <c r="N493" s="2">
        <f t="shared" si="30"/>
        <v>898000000</v>
      </c>
      <c r="O493" s="2">
        <f t="shared" si="31"/>
        <v>3042000000</v>
      </c>
    </row>
    <row r="494" spans="1:15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>
        <f t="shared" si="28"/>
        <v>0.81930483226353401</v>
      </c>
      <c r="M494" s="45">
        <f t="shared" si="29"/>
        <v>0.29720237374349034</v>
      </c>
      <c r="N494" s="2">
        <f t="shared" si="30"/>
        <v>2454000000</v>
      </c>
      <c r="O494" s="2">
        <f t="shared" si="31"/>
        <v>6765000000</v>
      </c>
    </row>
    <row r="495" spans="1:15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>
        <f t="shared" si="28"/>
        <v>0.81080773606370871</v>
      </c>
      <c r="M495" s="45">
        <f t="shared" si="29"/>
        <v>0.28168373151308307</v>
      </c>
      <c r="N495" s="2">
        <f t="shared" si="30"/>
        <v>2476000000</v>
      </c>
      <c r="O495" s="2">
        <f t="shared" si="31"/>
        <v>7127000000</v>
      </c>
    </row>
    <row r="496" spans="1:15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>
        <f t="shared" si="28"/>
        <v>0.79387802607076352</v>
      </c>
      <c r="M496" s="45">
        <f t="shared" si="29"/>
        <v>0.25570297951582865</v>
      </c>
      <c r="N496" s="2">
        <f t="shared" si="30"/>
        <v>2197000000</v>
      </c>
      <c r="O496" s="2">
        <f t="shared" si="31"/>
        <v>6821000000</v>
      </c>
    </row>
    <row r="497" spans="1:15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>
        <f t="shared" si="28"/>
        <v>0.77647844971600399</v>
      </c>
      <c r="M497" s="45">
        <f t="shared" si="29"/>
        <v>0.25893752088205813</v>
      </c>
      <c r="N497" s="2">
        <f t="shared" si="30"/>
        <v>2325000000</v>
      </c>
      <c r="O497" s="2">
        <f t="shared" si="31"/>
        <v>6972000000</v>
      </c>
    </row>
    <row r="498" spans="1:15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>
        <f t="shared" si="28"/>
        <v>0.46063334656676835</v>
      </c>
      <c r="M498" s="45">
        <f t="shared" si="29"/>
        <v>0.12121263314384181</v>
      </c>
      <c r="N498" s="2">
        <f t="shared" si="30"/>
        <v>1435000000</v>
      </c>
      <c r="O498" s="2">
        <f t="shared" si="31"/>
        <v>5453300000</v>
      </c>
    </row>
    <row r="499" spans="1:15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>
        <f t="shared" si="28"/>
        <v>0.45967072600238434</v>
      </c>
      <c r="M499" s="45">
        <f t="shared" si="29"/>
        <v>0.13067590203268595</v>
      </c>
      <c r="N499" s="2">
        <f t="shared" si="30"/>
        <v>1731900000</v>
      </c>
      <c r="O499" s="2">
        <f t="shared" si="31"/>
        <v>6092200000</v>
      </c>
    </row>
    <row r="500" spans="1:15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>
        <f t="shared" si="28"/>
        <v>0.4622667273554848</v>
      </c>
      <c r="M500" s="45">
        <f t="shared" si="29"/>
        <v>0.14171772697034418</v>
      </c>
      <c r="N500" s="2">
        <f t="shared" si="30"/>
        <v>2023800000</v>
      </c>
      <c r="O500" s="2">
        <f t="shared" si="31"/>
        <v>6601400000</v>
      </c>
    </row>
    <row r="501" spans="1:15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>
        <f t="shared" si="28"/>
        <v>0.46670751784778264</v>
      </c>
      <c r="M501" s="45">
        <f t="shared" si="29"/>
        <v>0.14589039578888308</v>
      </c>
      <c r="N501" s="2">
        <f t="shared" si="30"/>
        <v>1976100000</v>
      </c>
      <c r="O501" s="2">
        <f t="shared" si="31"/>
        <v>6321600000</v>
      </c>
    </row>
    <row r="502" spans="1:15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>
        <f t="shared" si="28"/>
        <v>0.41792132102962598</v>
      </c>
      <c r="M502" s="45">
        <f t="shared" si="29"/>
        <v>0.18164157357940747</v>
      </c>
      <c r="N502" s="2">
        <f t="shared" si="30"/>
        <v>2244000000</v>
      </c>
      <c r="O502" s="2">
        <f t="shared" si="31"/>
        <v>5163000000</v>
      </c>
    </row>
    <row r="503" spans="1:15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>
        <f t="shared" si="28"/>
        <v>0.39569626132053559</v>
      </c>
      <c r="M503" s="45">
        <f t="shared" si="29"/>
        <v>0.16750522486260547</v>
      </c>
      <c r="N503" s="2">
        <f t="shared" si="30"/>
        <v>2164000000</v>
      </c>
      <c r="O503" s="2">
        <f t="shared" si="31"/>
        <v>5112000000</v>
      </c>
    </row>
    <row r="504" spans="1:15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>
        <f t="shared" si="28"/>
        <v>0.43762944081567623</v>
      </c>
      <c r="M504" s="45">
        <f t="shared" si="29"/>
        <v>0.19332483670543252</v>
      </c>
      <c r="N504" s="2">
        <f t="shared" si="30"/>
        <v>2427000000</v>
      </c>
      <c r="O504" s="2">
        <f t="shared" si="31"/>
        <v>5494000000</v>
      </c>
    </row>
    <row r="505" spans="1:15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>
        <f t="shared" si="28"/>
        <v>0.47354037267080751</v>
      </c>
      <c r="M505" s="45">
        <f t="shared" si="29"/>
        <v>0.2046376811594203</v>
      </c>
      <c r="N505" s="2">
        <f t="shared" si="30"/>
        <v>2471000000</v>
      </c>
      <c r="O505" s="2">
        <f t="shared" si="31"/>
        <v>5718000000</v>
      </c>
    </row>
    <row r="506" spans="1:15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>
        <f t="shared" si="28"/>
        <v>0.63362276893391223</v>
      </c>
      <c r="M506" s="45">
        <f t="shared" si="29"/>
        <v>0.23154848046309695</v>
      </c>
      <c r="N506" s="2">
        <f t="shared" si="30"/>
        <v>480000000</v>
      </c>
      <c r="O506" s="2">
        <f t="shared" si="31"/>
        <v>1313500000</v>
      </c>
    </row>
    <row r="507" spans="1:15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>
        <f t="shared" si="28"/>
        <v>0.6582750987456053</v>
      </c>
      <c r="M507" s="45">
        <f t="shared" si="29"/>
        <v>0.26528929206996832</v>
      </c>
      <c r="N507" s="2">
        <f t="shared" si="30"/>
        <v>611200000</v>
      </c>
      <c r="O507" s="2">
        <f t="shared" si="31"/>
        <v>1516600000</v>
      </c>
    </row>
    <row r="508" spans="1:15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>
        <f t="shared" si="28"/>
        <v>0.65329995074700375</v>
      </c>
      <c r="M508" s="45">
        <f t="shared" si="29"/>
        <v>0.26194385158430472</v>
      </c>
      <c r="N508" s="2">
        <f t="shared" si="30"/>
        <v>638200000</v>
      </c>
      <c r="O508" s="2">
        <f t="shared" si="31"/>
        <v>1591700000</v>
      </c>
    </row>
    <row r="509" spans="1:15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>
        <f t="shared" si="28"/>
        <v>0.66684186814837065</v>
      </c>
      <c r="M509" s="45">
        <f t="shared" si="29"/>
        <v>0.26051208890223759</v>
      </c>
      <c r="N509" s="2">
        <f t="shared" si="30"/>
        <v>693900000</v>
      </c>
      <c r="O509" s="2">
        <f t="shared" si="31"/>
        <v>1776200000</v>
      </c>
    </row>
    <row r="510" spans="1:15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>
        <f t="shared" si="28"/>
        <v>0.34690608666329459</v>
      </c>
      <c r="M510" s="45">
        <f t="shared" si="29"/>
        <v>0.19027145506659923</v>
      </c>
      <c r="N510" s="2">
        <f t="shared" si="30"/>
        <v>2257000000</v>
      </c>
      <c r="O510" s="2">
        <f t="shared" si="31"/>
        <v>4115000000</v>
      </c>
    </row>
    <row r="511" spans="1:15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>
        <f t="shared" si="28"/>
        <v>0.33518798187743426</v>
      </c>
      <c r="M511" s="45">
        <f t="shared" si="29"/>
        <v>0.18170256736348461</v>
      </c>
      <c r="N511" s="2">
        <f t="shared" si="30"/>
        <v>2286000000</v>
      </c>
      <c r="O511" s="2">
        <f t="shared" si="31"/>
        <v>4217000000</v>
      </c>
    </row>
    <row r="512" spans="1:15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>
        <f t="shared" si="28"/>
        <v>0.34824424066204429</v>
      </c>
      <c r="M512" s="45">
        <f t="shared" si="29"/>
        <v>0.19600387683590548</v>
      </c>
      <c r="N512" s="2">
        <f t="shared" si="30"/>
        <v>2629000000</v>
      </c>
      <c r="O512" s="2">
        <f t="shared" si="31"/>
        <v>4671000000</v>
      </c>
    </row>
    <row r="513" spans="1:15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>
        <f t="shared" si="28"/>
        <v>0.37035751475182233</v>
      </c>
      <c r="M513" s="45">
        <f t="shared" si="29"/>
        <v>0.17467893092676154</v>
      </c>
      <c r="N513" s="2">
        <f t="shared" si="30"/>
        <v>2013000000</v>
      </c>
      <c r="O513" s="2">
        <f t="shared" si="31"/>
        <v>4268000000</v>
      </c>
    </row>
    <row r="514" spans="1:15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>
        <f t="shared" si="28"/>
        <v>0.80102536904446209</v>
      </c>
      <c r="M514" s="45">
        <f t="shared" si="29"/>
        <v>0.1530982056041722</v>
      </c>
      <c r="N514" s="2">
        <f t="shared" si="30"/>
        <v>1558800000</v>
      </c>
      <c r="O514" s="2">
        <f t="shared" si="31"/>
        <v>8155800000</v>
      </c>
    </row>
    <row r="515" spans="1:15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>
        <f t="shared" ref="L515:L578" si="32">1-(F515/E515)</f>
        <v>0.80324192254394289</v>
      </c>
      <c r="M515" s="45">
        <f t="shared" ref="M515:M578" si="33">N515/E515</f>
        <v>0.16635365764714463</v>
      </c>
      <c r="N515" s="2">
        <f t="shared" ref="N515:N578" si="34">O515-SUM(G515:I515)</f>
        <v>1824700000</v>
      </c>
      <c r="O515" s="2">
        <f t="shared" ref="O515:O578" si="35">E515-F515</f>
        <v>8810600000</v>
      </c>
    </row>
    <row r="516" spans="1:15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>
        <f t="shared" si="32"/>
        <v>0.80514637675781975</v>
      </c>
      <c r="M516" s="45">
        <f t="shared" si="33"/>
        <v>0.1490018923231049</v>
      </c>
      <c r="N516" s="2">
        <f t="shared" si="34"/>
        <v>1606300000</v>
      </c>
      <c r="O516" s="2">
        <f t="shared" si="35"/>
        <v>8679800000</v>
      </c>
    </row>
    <row r="517" spans="1:15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>
        <f t="shared" si="32"/>
        <v>0.80633618355042924</v>
      </c>
      <c r="M517" s="45">
        <f t="shared" si="33"/>
        <v>0.15479964128108822</v>
      </c>
      <c r="N517" s="2">
        <f t="shared" si="34"/>
        <v>1743400000</v>
      </c>
      <c r="O517" s="2">
        <f t="shared" si="35"/>
        <v>9081200000</v>
      </c>
    </row>
    <row r="518" spans="1:15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>
        <f t="shared" si="32"/>
        <v>0.21747716613181933</v>
      </c>
      <c r="M518" s="45">
        <f t="shared" si="33"/>
        <v>0.11355220933102937</v>
      </c>
      <c r="N518" s="2">
        <f t="shared" si="34"/>
        <v>920000000</v>
      </c>
      <c r="O518" s="2">
        <f t="shared" si="35"/>
        <v>1762000000</v>
      </c>
    </row>
    <row r="519" spans="1:15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>
        <f t="shared" si="32"/>
        <v>0.29689839572192511</v>
      </c>
      <c r="M519" s="45">
        <f t="shared" si="33"/>
        <v>0.20727272727272728</v>
      </c>
      <c r="N519" s="2">
        <f t="shared" si="34"/>
        <v>1938000000</v>
      </c>
      <c r="O519" s="2">
        <f t="shared" si="35"/>
        <v>2776000000</v>
      </c>
    </row>
    <row r="520" spans="1:15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>
        <f t="shared" si="32"/>
        <v>0.23312690248766665</v>
      </c>
      <c r="M520" s="45">
        <f t="shared" si="33"/>
        <v>0.13005143277002204</v>
      </c>
      <c r="N520" s="2">
        <f t="shared" si="34"/>
        <v>1239000000</v>
      </c>
      <c r="O520" s="2">
        <f t="shared" si="35"/>
        <v>2221000000</v>
      </c>
    </row>
    <row r="521" spans="1:15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>
        <f t="shared" si="32"/>
        <v>0.26741293532338306</v>
      </c>
      <c r="M521" s="45">
        <f t="shared" si="33"/>
        <v>0.16241708126036483</v>
      </c>
      <c r="N521" s="2">
        <f t="shared" si="34"/>
        <v>1567000000</v>
      </c>
      <c r="O521" s="2">
        <f t="shared" si="35"/>
        <v>2580000000</v>
      </c>
    </row>
    <row r="522" spans="1:15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>
        <f t="shared" si="32"/>
        <v>0.40342129798532567</v>
      </c>
      <c r="M522" s="45">
        <f t="shared" si="33"/>
        <v>0.15979569500182414</v>
      </c>
      <c r="N522" s="2">
        <f t="shared" si="34"/>
        <v>3942000000</v>
      </c>
      <c r="O522" s="2">
        <f t="shared" si="35"/>
        <v>9952000000</v>
      </c>
    </row>
    <row r="523" spans="1:15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>
        <f t="shared" si="32"/>
        <v>0.43771499464275643</v>
      </c>
      <c r="M523" s="45">
        <f t="shared" si="33"/>
        <v>0.19099983082388766</v>
      </c>
      <c r="N523" s="2">
        <f t="shared" si="34"/>
        <v>3387000000</v>
      </c>
      <c r="O523" s="2">
        <f t="shared" si="35"/>
        <v>7762000000</v>
      </c>
    </row>
    <row r="524" spans="1:15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>
        <f t="shared" si="32"/>
        <v>0.43128807926641644</v>
      </c>
      <c r="M524" s="45">
        <f t="shared" si="33"/>
        <v>0.18111883808234353</v>
      </c>
      <c r="N524" s="2">
        <f t="shared" si="34"/>
        <v>2943000000</v>
      </c>
      <c r="O524" s="2">
        <f t="shared" si="35"/>
        <v>7008000000</v>
      </c>
    </row>
    <row r="525" spans="1:15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>
        <f t="shared" si="32"/>
        <v>0.43120782261396506</v>
      </c>
      <c r="M525" s="45">
        <f t="shared" si="33"/>
        <v>0.17242804021484645</v>
      </c>
      <c r="N525" s="2">
        <f t="shared" si="34"/>
        <v>2504000000</v>
      </c>
      <c r="O525" s="2">
        <f t="shared" si="35"/>
        <v>6262000000</v>
      </c>
    </row>
    <row r="526" spans="1:15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>
        <f t="shared" si="32"/>
        <v>0.85453385691379924</v>
      </c>
      <c r="M526" s="45">
        <f t="shared" si="33"/>
        <v>0.25260317962487233</v>
      </c>
      <c r="N526" s="2">
        <f t="shared" si="34"/>
        <v>2951071000</v>
      </c>
      <c r="O526" s="2">
        <f t="shared" si="35"/>
        <v>9983208000</v>
      </c>
    </row>
    <row r="527" spans="1:15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>
        <f t="shared" si="32"/>
        <v>0.85732890420303054</v>
      </c>
      <c r="M527" s="45">
        <f t="shared" si="33"/>
        <v>0.28978524230975411</v>
      </c>
      <c r="N527" s="2">
        <f t="shared" si="34"/>
        <v>4198153000</v>
      </c>
      <c r="O527" s="2">
        <f t="shared" si="35"/>
        <v>12420225000</v>
      </c>
    </row>
    <row r="528" spans="1:15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>
        <f t="shared" si="32"/>
        <v>0.85947650557183841</v>
      </c>
      <c r="M528" s="45">
        <f t="shared" si="33"/>
        <v>0.34478285410754661</v>
      </c>
      <c r="N528" s="2">
        <f t="shared" si="34"/>
        <v>6218276000</v>
      </c>
      <c r="O528" s="2">
        <f t="shared" si="35"/>
        <v>15500951000</v>
      </c>
    </row>
    <row r="529" spans="1:15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>
        <f t="shared" si="32"/>
        <v>0.75132458982249128</v>
      </c>
      <c r="M529" s="45">
        <f t="shared" si="33"/>
        <v>1.0471910245793628E-2</v>
      </c>
      <c r="N529" s="2">
        <f t="shared" si="34"/>
        <v>91707000</v>
      </c>
      <c r="O529" s="2">
        <f t="shared" si="35"/>
        <v>6579671000</v>
      </c>
    </row>
    <row r="530" spans="1:15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>
        <f t="shared" si="32"/>
        <v>0.49950778223311099</v>
      </c>
      <c r="M530" s="45">
        <f t="shared" si="33"/>
        <v>0.21806942548808506</v>
      </c>
      <c r="N530" s="2">
        <f t="shared" si="34"/>
        <v>411579000</v>
      </c>
      <c r="O530" s="2">
        <f t="shared" si="35"/>
        <v>942759000</v>
      </c>
    </row>
    <row r="531" spans="1:15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>
        <f t="shared" si="32"/>
        <v>0.505564933671379</v>
      </c>
      <c r="M531" s="45">
        <f t="shared" si="33"/>
        <v>0.2169069931427754</v>
      </c>
      <c r="N531" s="2">
        <f t="shared" si="34"/>
        <v>466950000</v>
      </c>
      <c r="O531" s="2">
        <f t="shared" si="35"/>
        <v>1088363000</v>
      </c>
    </row>
    <row r="532" spans="1:15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>
        <f t="shared" si="32"/>
        <v>0.50982209498742925</v>
      </c>
      <c r="M532" s="45">
        <f t="shared" si="33"/>
        <v>0.20941853917871359</v>
      </c>
      <c r="N532" s="2">
        <f t="shared" si="34"/>
        <v>511772000</v>
      </c>
      <c r="O532" s="2">
        <f t="shared" si="35"/>
        <v>1245891000</v>
      </c>
    </row>
    <row r="533" spans="1:15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>
        <f t="shared" si="32"/>
        <v>0.52620358953683355</v>
      </c>
      <c r="M533" s="45">
        <f t="shared" si="33"/>
        <v>0.22343900124254046</v>
      </c>
      <c r="N533" s="2">
        <f t="shared" si="34"/>
        <v>609065000</v>
      </c>
      <c r="O533" s="2">
        <f t="shared" si="35"/>
        <v>1434361000</v>
      </c>
    </row>
    <row r="534" spans="1:15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>
        <f t="shared" si="32"/>
        <v>0.64205648977798024</v>
      </c>
      <c r="M534" s="45">
        <f t="shared" si="33"/>
        <v>0.29418736001446638</v>
      </c>
      <c r="N534" s="2">
        <f t="shared" si="34"/>
        <v>514093000</v>
      </c>
      <c r="O534" s="2">
        <f t="shared" si="35"/>
        <v>1121995000</v>
      </c>
    </row>
    <row r="535" spans="1:15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>
        <f t="shared" si="32"/>
        <v>0.65061469144809525</v>
      </c>
      <c r="M535" s="45">
        <f t="shared" si="33"/>
        <v>0.21456697695106006</v>
      </c>
      <c r="N535" s="2">
        <f t="shared" si="34"/>
        <v>512322000</v>
      </c>
      <c r="O535" s="2">
        <f t="shared" si="35"/>
        <v>1553474000</v>
      </c>
    </row>
    <row r="536" spans="1:15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>
        <f t="shared" si="32"/>
        <v>0.66208445326280008</v>
      </c>
      <c r="M536" s="45">
        <f t="shared" si="33"/>
        <v>0.35237621369248584</v>
      </c>
      <c r="N536" s="2">
        <f t="shared" si="34"/>
        <v>921375000</v>
      </c>
      <c r="O536" s="2">
        <f t="shared" si="35"/>
        <v>1731184000</v>
      </c>
    </row>
    <row r="537" spans="1:15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>
        <f t="shared" si="32"/>
        <v>0.67024424719440867</v>
      </c>
      <c r="M537" s="45">
        <f t="shared" si="33"/>
        <v>0.36751652571162108</v>
      </c>
      <c r="N537" s="2">
        <f t="shared" si="34"/>
        <v>1008820000</v>
      </c>
      <c r="O537" s="2">
        <f t="shared" si="35"/>
        <v>1839797000</v>
      </c>
    </row>
    <row r="538" spans="1:15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>
        <f t="shared" si="32"/>
        <v>0.8092914230328796</v>
      </c>
      <c r="M538" s="45">
        <f t="shared" si="33"/>
        <v>0.34995861071861367</v>
      </c>
      <c r="N538" s="2">
        <f t="shared" si="34"/>
        <v>650635000</v>
      </c>
      <c r="O538" s="2">
        <f t="shared" si="35"/>
        <v>1504616000</v>
      </c>
    </row>
    <row r="539" spans="1:15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>
        <f t="shared" si="32"/>
        <v>0.81414101327546251</v>
      </c>
      <c r="M539" s="45">
        <f t="shared" si="33"/>
        <v>0.43008027569023027</v>
      </c>
      <c r="N539" s="2">
        <f t="shared" si="34"/>
        <v>1027362000</v>
      </c>
      <c r="O539" s="2">
        <f t="shared" si="35"/>
        <v>1944794000</v>
      </c>
    </row>
    <row r="540" spans="1:15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>
        <f t="shared" si="32"/>
        <v>0.73232190378710338</v>
      </c>
      <c r="M540" s="45">
        <f t="shared" si="33"/>
        <v>0.18516683725690891</v>
      </c>
      <c r="N540" s="2">
        <f t="shared" si="34"/>
        <v>361816000</v>
      </c>
      <c r="O540" s="2">
        <f t="shared" si="35"/>
        <v>1430957000</v>
      </c>
    </row>
    <row r="541" spans="1:15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>
        <f t="shared" si="32"/>
        <v>0.66946852459351791</v>
      </c>
      <c r="M541" s="45">
        <f t="shared" si="33"/>
        <v>2.3023799101833321E-2</v>
      </c>
      <c r="N541" s="2">
        <f t="shared" si="34"/>
        <v>42763000</v>
      </c>
      <c r="O541" s="2">
        <f t="shared" si="35"/>
        <v>1243430000</v>
      </c>
    </row>
    <row r="542" spans="1:15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>
        <f t="shared" si="32"/>
        <v>0.41543536623095434</v>
      </c>
      <c r="M542" s="45">
        <f t="shared" si="33"/>
        <v>0.17823461332047136</v>
      </c>
      <c r="N542" s="2">
        <f t="shared" si="34"/>
        <v>1118206000</v>
      </c>
      <c r="O542" s="2">
        <f t="shared" si="35"/>
        <v>2606353000</v>
      </c>
    </row>
    <row r="543" spans="1:15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>
        <f t="shared" si="32"/>
        <v>0.4524272982921721</v>
      </c>
      <c r="M543" s="45">
        <f t="shared" si="33"/>
        <v>0.20947709446277626</v>
      </c>
      <c r="N543" s="2">
        <f t="shared" si="34"/>
        <v>1529435000</v>
      </c>
      <c r="O543" s="2">
        <f t="shared" si="35"/>
        <v>3303264000</v>
      </c>
    </row>
    <row r="544" spans="1:15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>
        <f t="shared" si="32"/>
        <v>0.42531364572009611</v>
      </c>
      <c r="M544" s="45">
        <f t="shared" si="33"/>
        <v>0.2109118278614327</v>
      </c>
      <c r="N544" s="2">
        <f t="shared" si="34"/>
        <v>1632849000</v>
      </c>
      <c r="O544" s="2">
        <f t="shared" si="35"/>
        <v>3292717000</v>
      </c>
    </row>
    <row r="545" spans="1:15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>
        <f t="shared" si="32"/>
        <v>0.4448409751714274</v>
      </c>
      <c r="M545" s="45">
        <f t="shared" si="33"/>
        <v>0.22177276765415516</v>
      </c>
      <c r="N545" s="2">
        <f t="shared" si="34"/>
        <v>1764164000</v>
      </c>
      <c r="O545" s="2">
        <f t="shared" si="35"/>
        <v>3538633000</v>
      </c>
    </row>
    <row r="546" spans="1:15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>
        <f t="shared" si="32"/>
        <v>0.6782845279761115</v>
      </c>
      <c r="M546" s="45">
        <f t="shared" si="33"/>
        <v>0.31624600815094001</v>
      </c>
      <c r="N546" s="2">
        <f t="shared" si="34"/>
        <v>169240000</v>
      </c>
      <c r="O546" s="2">
        <f t="shared" si="35"/>
        <v>362986000</v>
      </c>
    </row>
    <row r="547" spans="1:15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>
        <f t="shared" si="32"/>
        <v>0.67681095334021191</v>
      </c>
      <c r="M547" s="45">
        <f t="shared" si="33"/>
        <v>0.31797114266529097</v>
      </c>
      <c r="N547" s="2">
        <f t="shared" si="34"/>
        <v>194150000</v>
      </c>
      <c r="O547" s="2">
        <f t="shared" si="35"/>
        <v>413254000</v>
      </c>
    </row>
    <row r="548" spans="1:15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>
        <f t="shared" si="32"/>
        <v>0.67809891053805704</v>
      </c>
      <c r="M548" s="45">
        <f t="shared" si="33"/>
        <v>0.2646121585518334</v>
      </c>
      <c r="N548" s="2">
        <f t="shared" si="34"/>
        <v>256922000</v>
      </c>
      <c r="O548" s="2">
        <f t="shared" si="35"/>
        <v>658392000</v>
      </c>
    </row>
    <row r="549" spans="1:15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>
        <f t="shared" si="32"/>
        <v>0.69565818016806669</v>
      </c>
      <c r="M549" s="45">
        <f t="shared" si="33"/>
        <v>0.28247155282914449</v>
      </c>
      <c r="N549" s="2">
        <f t="shared" si="34"/>
        <v>337386000</v>
      </c>
      <c r="O549" s="2">
        <f t="shared" si="35"/>
        <v>830899000</v>
      </c>
    </row>
    <row r="550" spans="1:15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t="e">
        <f t="shared" si="32"/>
        <v>#VALUE!</v>
      </c>
      <c r="M550" s="45" t="e">
        <f t="shared" si="33"/>
        <v>#VALUE!</v>
      </c>
      <c r="N550" s="2" t="e">
        <f t="shared" si="34"/>
        <v>#VALUE!</v>
      </c>
      <c r="O550" s="2" t="e">
        <f t="shared" si="35"/>
        <v>#VALUE!</v>
      </c>
    </row>
    <row r="551" spans="1:15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t="e">
        <f t="shared" si="32"/>
        <v>#VALUE!</v>
      </c>
      <c r="M551" s="45" t="e">
        <f t="shared" si="33"/>
        <v>#VALUE!</v>
      </c>
      <c r="N551" s="2" t="e">
        <f t="shared" si="34"/>
        <v>#VALUE!</v>
      </c>
      <c r="O551" s="2" t="e">
        <f t="shared" si="35"/>
        <v>#VALUE!</v>
      </c>
    </row>
    <row r="552" spans="1:15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t="e">
        <f t="shared" si="32"/>
        <v>#VALUE!</v>
      </c>
      <c r="M552" s="45" t="e">
        <f t="shared" si="33"/>
        <v>#VALUE!</v>
      </c>
      <c r="N552" s="2" t="e">
        <f t="shared" si="34"/>
        <v>#VALUE!</v>
      </c>
      <c r="O552" s="2" t="e">
        <f t="shared" si="35"/>
        <v>#VALUE!</v>
      </c>
    </row>
    <row r="553" spans="1:15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t="e">
        <f t="shared" si="32"/>
        <v>#VALUE!</v>
      </c>
      <c r="M553" s="45" t="e">
        <f t="shared" si="33"/>
        <v>#VALUE!</v>
      </c>
      <c r="N553" s="2" t="e">
        <f t="shared" si="34"/>
        <v>#VALUE!</v>
      </c>
      <c r="O553" s="2" t="e">
        <f t="shared" si="35"/>
        <v>#VALUE!</v>
      </c>
    </row>
    <row r="554" spans="1:15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>
        <f t="shared" si="32"/>
        <v>0.2981423579179695</v>
      </c>
      <c r="M554" s="45">
        <f t="shared" si="33"/>
        <v>9.3801728894610997E-2</v>
      </c>
      <c r="N554" s="2">
        <f t="shared" si="34"/>
        <v>1530000000</v>
      </c>
      <c r="O554" s="2">
        <f t="shared" si="35"/>
        <v>4863000000</v>
      </c>
    </row>
    <row r="555" spans="1:15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>
        <f t="shared" si="32"/>
        <v>0.3028667331942303</v>
      </c>
      <c r="M555" s="45">
        <f t="shared" si="33"/>
        <v>9.7387281139435719E-2</v>
      </c>
      <c r="N555" s="2">
        <f t="shared" si="34"/>
        <v>2147000000</v>
      </c>
      <c r="O555" s="2">
        <f t="shared" si="35"/>
        <v>6677000000</v>
      </c>
    </row>
    <row r="556" spans="1:15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>
        <f t="shared" si="32"/>
        <v>0.30622561191912023</v>
      </c>
      <c r="M556" s="45">
        <f t="shared" si="33"/>
        <v>0.10859347286271727</v>
      </c>
      <c r="N556" s="2">
        <f t="shared" si="34"/>
        <v>2449000000</v>
      </c>
      <c r="O556" s="2">
        <f t="shared" si="35"/>
        <v>6906000000</v>
      </c>
    </row>
    <row r="557" spans="1:15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>
        <f t="shared" si="32"/>
        <v>0.31469671541596744</v>
      </c>
      <c r="M557" s="45">
        <f t="shared" si="33"/>
        <v>0.11229920882282426</v>
      </c>
      <c r="N557" s="2">
        <f t="shared" si="34"/>
        <v>2342000000</v>
      </c>
      <c r="O557" s="2">
        <f t="shared" si="35"/>
        <v>6563000000</v>
      </c>
    </row>
    <row r="558" spans="1:15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>
        <f t="shared" si="32"/>
        <v>0.36094190308577523</v>
      </c>
      <c r="M558" s="45">
        <f t="shared" si="33"/>
        <v>0.16081268644901675</v>
      </c>
      <c r="N558" s="2">
        <f t="shared" si="34"/>
        <v>1656705000</v>
      </c>
      <c r="O558" s="2">
        <f t="shared" si="35"/>
        <v>3718452000</v>
      </c>
    </row>
    <row r="559" spans="1:15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>
        <f t="shared" si="32"/>
        <v>0.33377927225892634</v>
      </c>
      <c r="M559" s="45">
        <f t="shared" si="33"/>
        <v>0.14511234228374514</v>
      </c>
      <c r="N559" s="2">
        <f t="shared" si="34"/>
        <v>1652967000</v>
      </c>
      <c r="O559" s="2">
        <f t="shared" si="35"/>
        <v>3802062000</v>
      </c>
    </row>
    <row r="560" spans="1:15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>
        <f t="shared" si="32"/>
        <v>0.34964078604418547</v>
      </c>
      <c r="M560" s="45">
        <f t="shared" si="33"/>
        <v>0.17500238696987361</v>
      </c>
      <c r="N560" s="2">
        <f t="shared" si="34"/>
        <v>2186641000</v>
      </c>
      <c r="O560" s="2">
        <f t="shared" si="35"/>
        <v>4368734000</v>
      </c>
    </row>
    <row r="561" spans="1:15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>
        <f t="shared" si="32"/>
        <v>0.35298266319391458</v>
      </c>
      <c r="M561" s="45">
        <f t="shared" si="33"/>
        <v>0.14346113013604933</v>
      </c>
      <c r="N561" s="2">
        <f t="shared" si="34"/>
        <v>1651704000</v>
      </c>
      <c r="O561" s="2">
        <f t="shared" si="35"/>
        <v>4063978000</v>
      </c>
    </row>
    <row r="562" spans="1:15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>
        <f t="shared" si="32"/>
        <v>0.74152453148031161</v>
      </c>
      <c r="M562" s="45">
        <f t="shared" si="33"/>
        <v>0.22104653611286587</v>
      </c>
      <c r="N562" s="2">
        <f t="shared" si="34"/>
        <v>419900000</v>
      </c>
      <c r="O562" s="2">
        <f t="shared" si="35"/>
        <v>1408600000</v>
      </c>
    </row>
    <row r="563" spans="1:15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>
        <f t="shared" si="32"/>
        <v>0.74744561231972617</v>
      </c>
      <c r="M563" s="45">
        <f t="shared" si="33"/>
        <v>0.2230261549743339</v>
      </c>
      <c r="N563" s="2">
        <f t="shared" si="34"/>
        <v>456200000</v>
      </c>
      <c r="O563" s="2">
        <f t="shared" si="35"/>
        <v>1528900000</v>
      </c>
    </row>
    <row r="564" spans="1:15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>
        <f t="shared" si="32"/>
        <v>0.73068147574152997</v>
      </c>
      <c r="M564" s="45">
        <f t="shared" si="33"/>
        <v>0.18171251452925222</v>
      </c>
      <c r="N564" s="2">
        <f t="shared" si="34"/>
        <v>422100000</v>
      </c>
      <c r="O564" s="2">
        <f t="shared" si="35"/>
        <v>1697300000</v>
      </c>
    </row>
    <row r="565" spans="1:15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>
        <f t="shared" si="32"/>
        <v>0.75249629065244417</v>
      </c>
      <c r="M565" s="45">
        <f t="shared" si="33"/>
        <v>0.25772947828527892</v>
      </c>
      <c r="N565" s="2">
        <f t="shared" si="34"/>
        <v>642700000</v>
      </c>
      <c r="O565" s="2">
        <f t="shared" si="35"/>
        <v>1876500000</v>
      </c>
    </row>
    <row r="566" spans="1:15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>
        <f t="shared" si="32"/>
        <v>0.27700096432015431</v>
      </c>
      <c r="M566" s="45">
        <f t="shared" si="33"/>
        <v>0.14649630343940856</v>
      </c>
      <c r="N566" s="2">
        <f t="shared" si="34"/>
        <v>3646000000</v>
      </c>
      <c r="O566" s="2">
        <f t="shared" si="35"/>
        <v>6894000000</v>
      </c>
    </row>
    <row r="567" spans="1:15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>
        <f t="shared" si="32"/>
        <v>0.21356957964198475</v>
      </c>
      <c r="M567" s="45">
        <f t="shared" si="33"/>
        <v>8.7134055197054208E-2</v>
      </c>
      <c r="N567" s="2">
        <f t="shared" si="34"/>
        <v>2390000000</v>
      </c>
      <c r="O567" s="2">
        <f t="shared" si="35"/>
        <v>5858000000</v>
      </c>
    </row>
    <row r="568" spans="1:15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>
        <f t="shared" si="32"/>
        <v>0.27306686589465823</v>
      </c>
      <c r="M568" s="45">
        <f t="shared" si="33"/>
        <v>0.14911535979896084</v>
      </c>
      <c r="N568" s="2">
        <f t="shared" si="34"/>
        <v>4391000000</v>
      </c>
      <c r="O568" s="2">
        <f t="shared" si="35"/>
        <v>8041000000</v>
      </c>
    </row>
    <row r="569" spans="1:15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>
        <f t="shared" si="32"/>
        <v>0.27653061224489794</v>
      </c>
      <c r="M569" s="45">
        <f t="shared" si="33"/>
        <v>0.10076530612244898</v>
      </c>
      <c r="N569" s="2">
        <f t="shared" si="34"/>
        <v>3160000000</v>
      </c>
      <c r="O569" s="2">
        <f t="shared" si="35"/>
        <v>8672000000</v>
      </c>
    </row>
    <row r="570" spans="1:15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>
        <f t="shared" si="32"/>
        <v>0.30629241440769395</v>
      </c>
      <c r="M570" s="45">
        <f t="shared" si="33"/>
        <v>8.8581267527950855E-2</v>
      </c>
      <c r="N570" s="2">
        <f t="shared" si="34"/>
        <v>530798000</v>
      </c>
      <c r="O570" s="2">
        <f t="shared" si="35"/>
        <v>1835370000</v>
      </c>
    </row>
    <row r="571" spans="1:15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>
        <f t="shared" si="32"/>
        <v>0.309666680207761</v>
      </c>
      <c r="M571" s="45">
        <f t="shared" si="33"/>
        <v>9.0797642270713227E-2</v>
      </c>
      <c r="N571" s="2">
        <f t="shared" si="34"/>
        <v>552073000</v>
      </c>
      <c r="O571" s="2">
        <f t="shared" si="35"/>
        <v>1882853000</v>
      </c>
    </row>
    <row r="572" spans="1:15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>
        <f t="shared" si="32"/>
        <v>0.3018295827042764</v>
      </c>
      <c r="M572" s="45">
        <f t="shared" si="33"/>
        <v>9.058237204597118E-2</v>
      </c>
      <c r="N572" s="2">
        <f t="shared" si="34"/>
        <v>594648000</v>
      </c>
      <c r="O572" s="2">
        <f t="shared" si="35"/>
        <v>1981427000</v>
      </c>
    </row>
    <row r="573" spans="1:15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>
        <f t="shared" si="32"/>
        <v>0.33064813034788698</v>
      </c>
      <c r="M573" s="45">
        <f t="shared" si="33"/>
        <v>0.10904097432047</v>
      </c>
      <c r="N573" s="2">
        <f t="shared" si="34"/>
        <v>721484000</v>
      </c>
      <c r="O573" s="2">
        <f t="shared" si="35"/>
        <v>2187777000</v>
      </c>
    </row>
    <row r="574" spans="1:15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>
        <f t="shared" si="32"/>
        <v>0.78244023223220538</v>
      </c>
      <c r="M574" s="45">
        <f t="shared" si="33"/>
        <v>0.10698455061861031</v>
      </c>
      <c r="N574" s="2">
        <f t="shared" si="34"/>
        <v>510451000</v>
      </c>
      <c r="O574" s="2">
        <f t="shared" si="35"/>
        <v>3733225000</v>
      </c>
    </row>
    <row r="575" spans="1:15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>
        <f t="shared" si="32"/>
        <v>0.79542221416382619</v>
      </c>
      <c r="M575" s="45">
        <f t="shared" si="33"/>
        <v>0.10198256783872951</v>
      </c>
      <c r="N575" s="2">
        <f t="shared" si="34"/>
        <v>587775000</v>
      </c>
      <c r="O575" s="2">
        <f t="shared" si="35"/>
        <v>4584404000</v>
      </c>
    </row>
    <row r="576" spans="1:15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>
        <f t="shared" si="32"/>
        <v>0.80373249652257228</v>
      </c>
      <c r="M576" s="45">
        <f t="shared" si="33"/>
        <v>6.3105065301903365E-2</v>
      </c>
      <c r="N576" s="2">
        <f t="shared" si="34"/>
        <v>421057000</v>
      </c>
      <c r="O576" s="2">
        <f t="shared" si="35"/>
        <v>5362758000</v>
      </c>
    </row>
    <row r="577" spans="1:15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>
        <f t="shared" si="32"/>
        <v>0.81801033194719963</v>
      </c>
      <c r="M577" s="45">
        <f t="shared" si="33"/>
        <v>6.5993363700316082E-2</v>
      </c>
      <c r="N577" s="2">
        <f t="shared" si="34"/>
        <v>578997000</v>
      </c>
      <c r="O577" s="2">
        <f t="shared" si="35"/>
        <v>7176866000</v>
      </c>
    </row>
    <row r="578" spans="1:15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>
        <f t="shared" si="32"/>
        <v>0.72147260842802563</v>
      </c>
      <c r="M578" s="45">
        <f t="shared" si="33"/>
        <v>0.39715092477698855</v>
      </c>
      <c r="N578" s="2">
        <f t="shared" si="34"/>
        <v>162592000</v>
      </c>
      <c r="O578" s="2">
        <f t="shared" si="35"/>
        <v>295368000</v>
      </c>
    </row>
    <row r="579" spans="1:15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>
        <f t="shared" ref="L579:L642" si="36">1-(F579/E579)</f>
        <v>0.7310631889714625</v>
      </c>
      <c r="M579" s="45">
        <f t="shared" ref="M579:M642" si="37">N579/E579</f>
        <v>0.42661439495364117</v>
      </c>
      <c r="N579" s="2">
        <f t="shared" ref="N579:N642" si="38">O579-SUM(G579:I579)</f>
        <v>222101000</v>
      </c>
      <c r="O579" s="2">
        <f t="shared" ref="O579:O642" si="39">E579-F579</f>
        <v>380601000</v>
      </c>
    </row>
    <row r="580" spans="1:15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>
        <f t="shared" si="36"/>
        <v>0.73357850901252397</v>
      </c>
      <c r="M580" s="45">
        <f t="shared" si="37"/>
        <v>0.44547905833996493</v>
      </c>
      <c r="N580" s="2">
        <f t="shared" si="38"/>
        <v>288294000</v>
      </c>
      <c r="O580" s="2">
        <f t="shared" si="39"/>
        <v>474739000</v>
      </c>
    </row>
    <row r="581" spans="1:15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>
        <f t="shared" si="36"/>
        <v>0.73926521533485878</v>
      </c>
      <c r="M581" s="45">
        <f t="shared" si="37"/>
        <v>0.46538535288327559</v>
      </c>
      <c r="N581" s="2">
        <f t="shared" si="38"/>
        <v>364057000</v>
      </c>
      <c r="O581" s="2">
        <f t="shared" si="39"/>
        <v>578305000</v>
      </c>
    </row>
    <row r="582" spans="1:15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>
        <f t="shared" si="36"/>
        <v>0.16245226896819287</v>
      </c>
      <c r="M582" s="45">
        <f t="shared" si="37"/>
        <v>8.8601046849581741E-2</v>
      </c>
      <c r="N582" s="2">
        <f t="shared" si="38"/>
        <v>13017000000</v>
      </c>
      <c r="O582" s="2">
        <f t="shared" si="39"/>
        <v>23867000000</v>
      </c>
    </row>
    <row r="583" spans="1:15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>
        <f t="shared" si="36"/>
        <v>8.4496484518694848E-2</v>
      </c>
      <c r="M583" s="45">
        <f t="shared" si="37"/>
        <v>2.3043233826356741E-3</v>
      </c>
      <c r="N583" s="2">
        <f t="shared" si="38"/>
        <v>332000000</v>
      </c>
      <c r="O583" s="2">
        <f t="shared" si="39"/>
        <v>12174000000</v>
      </c>
    </row>
    <row r="584" spans="1:15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>
        <f t="shared" si="36"/>
        <v>0.1213509140266652</v>
      </c>
      <c r="M584" s="45">
        <f t="shared" si="37"/>
        <v>5.113066502627743E-2</v>
      </c>
      <c r="N584" s="2">
        <f t="shared" si="38"/>
        <v>7647000000</v>
      </c>
      <c r="O584" s="2">
        <f t="shared" si="39"/>
        <v>18149000000</v>
      </c>
    </row>
    <row r="585" spans="1:15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>
        <f t="shared" si="36"/>
        <v>0.10745718050065878</v>
      </c>
      <c r="M585" s="45">
        <f t="shared" si="37"/>
        <v>2.7114624505928855E-2</v>
      </c>
      <c r="N585" s="2">
        <f t="shared" si="38"/>
        <v>4116000000</v>
      </c>
      <c r="O585" s="2">
        <f t="shared" si="39"/>
        <v>16312000000</v>
      </c>
    </row>
    <row r="586" spans="1:15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>
        <f t="shared" si="36"/>
        <v>0.51695436044431542</v>
      </c>
      <c r="M586" s="45">
        <f t="shared" si="37"/>
        <v>0.21406834298125196</v>
      </c>
      <c r="N586" s="2">
        <f t="shared" si="38"/>
        <v>712014000</v>
      </c>
      <c r="O586" s="2">
        <f t="shared" si="39"/>
        <v>1719445000</v>
      </c>
    </row>
    <row r="587" spans="1:15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>
        <f t="shared" si="36"/>
        <v>0.50820903777601067</v>
      </c>
      <c r="M587" s="45">
        <f t="shared" si="37"/>
        <v>0.21069359184273659</v>
      </c>
      <c r="N587" s="2">
        <f t="shared" si="38"/>
        <v>786626000</v>
      </c>
      <c r="O587" s="2">
        <f t="shared" si="39"/>
        <v>1897402000</v>
      </c>
    </row>
    <row r="588" spans="1:15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>
        <f t="shared" si="36"/>
        <v>0.50370633417304456</v>
      </c>
      <c r="M588" s="45">
        <f t="shared" si="37"/>
        <v>0.21382889997304344</v>
      </c>
      <c r="N588" s="2">
        <f t="shared" si="38"/>
        <v>827344000</v>
      </c>
      <c r="O588" s="2">
        <f t="shared" si="39"/>
        <v>1948934000</v>
      </c>
    </row>
    <row r="589" spans="1:15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>
        <f t="shared" si="36"/>
        <v>0.49590084491912745</v>
      </c>
      <c r="M589" s="45">
        <f t="shared" si="37"/>
        <v>0.20073189642900771</v>
      </c>
      <c r="N589" s="2">
        <f t="shared" si="38"/>
        <v>795307000</v>
      </c>
      <c r="O589" s="2">
        <f t="shared" si="39"/>
        <v>1964777000</v>
      </c>
    </row>
    <row r="590" spans="1:15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>
        <f t="shared" si="36"/>
        <v>0.76181402439024393</v>
      </c>
      <c r="M590" s="45">
        <f t="shared" si="37"/>
        <v>0.35619918699186992</v>
      </c>
      <c r="N590" s="2">
        <f t="shared" si="38"/>
        <v>2804000000</v>
      </c>
      <c r="O590" s="2">
        <f t="shared" si="39"/>
        <v>5997000000</v>
      </c>
    </row>
    <row r="591" spans="1:15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>
        <f t="shared" si="36"/>
        <v>0.82729022942403341</v>
      </c>
      <c r="M591" s="45">
        <f t="shared" si="37"/>
        <v>0.40060965827049577</v>
      </c>
      <c r="N591" s="2">
        <f t="shared" si="38"/>
        <v>4994000000</v>
      </c>
      <c r="O591" s="2">
        <f t="shared" si="39"/>
        <v>10313000000</v>
      </c>
    </row>
    <row r="592" spans="1:15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>
        <f t="shared" si="36"/>
        <v>0.84008255243194996</v>
      </c>
      <c r="M592" s="45">
        <f t="shared" si="37"/>
        <v>0.34722222222222221</v>
      </c>
      <c r="N592" s="2">
        <f t="shared" si="38"/>
        <v>6225000000</v>
      </c>
      <c r="O592" s="2">
        <f t="shared" si="39"/>
        <v>15061000000</v>
      </c>
    </row>
    <row r="593" spans="1:15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>
        <f t="shared" si="36"/>
        <v>0.86290614371517482</v>
      </c>
      <c r="M593" s="45">
        <f t="shared" si="37"/>
        <v>0.44963456111151312</v>
      </c>
      <c r="N593" s="2">
        <f t="shared" si="38"/>
        <v>12427000000</v>
      </c>
      <c r="O593" s="2">
        <f t="shared" si="39"/>
        <v>23849000000</v>
      </c>
    </row>
    <row r="594" spans="1:15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>
        <f t="shared" si="36"/>
        <v>0.33227000127599848</v>
      </c>
      <c r="M594" s="45">
        <f t="shared" si="37"/>
        <v>5.1390838330994004E-2</v>
      </c>
      <c r="N594" s="2">
        <f t="shared" si="38"/>
        <v>161100000</v>
      </c>
      <c r="O594" s="2">
        <f t="shared" si="39"/>
        <v>1041600000</v>
      </c>
    </row>
    <row r="595" spans="1:15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>
        <f t="shared" si="36"/>
        <v>0.34968679123015445</v>
      </c>
      <c r="M595" s="45">
        <f t="shared" si="37"/>
        <v>9.3692623393455021E-2</v>
      </c>
      <c r="N595" s="2">
        <f t="shared" si="38"/>
        <v>347000000</v>
      </c>
      <c r="O595" s="2">
        <f t="shared" si="39"/>
        <v>1295100000</v>
      </c>
    </row>
    <row r="596" spans="1:15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>
        <f t="shared" si="36"/>
        <v>0.34056707195535185</v>
      </c>
      <c r="M596" s="45">
        <f t="shared" si="37"/>
        <v>0.10227725732509468</v>
      </c>
      <c r="N596" s="2">
        <f t="shared" si="38"/>
        <v>410500000</v>
      </c>
      <c r="O596" s="2">
        <f t="shared" si="39"/>
        <v>1366900000</v>
      </c>
    </row>
    <row r="597" spans="1:15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>
        <f t="shared" si="36"/>
        <v>0.34543826702188063</v>
      </c>
      <c r="M597" s="45">
        <f t="shared" si="37"/>
        <v>0.11195789841463948</v>
      </c>
      <c r="N597" s="2">
        <f t="shared" si="38"/>
        <v>512700000</v>
      </c>
      <c r="O597" s="2">
        <f t="shared" si="39"/>
        <v>1581900000</v>
      </c>
    </row>
    <row r="598" spans="1:15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>
        <f t="shared" si="36"/>
        <v>0.35807884508606325</v>
      </c>
      <c r="M598" s="45">
        <f t="shared" si="37"/>
        <v>0.3183231538034425</v>
      </c>
      <c r="N598" s="2">
        <f t="shared" si="38"/>
        <v>5733000000</v>
      </c>
      <c r="O598" s="2">
        <f t="shared" si="39"/>
        <v>6449000000</v>
      </c>
    </row>
    <row r="599" spans="1:15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>
        <f t="shared" si="36"/>
        <v>0.30036805124038046</v>
      </c>
      <c r="M599" s="45">
        <f t="shared" si="37"/>
        <v>0.25892643755078631</v>
      </c>
      <c r="N599" s="2">
        <f t="shared" si="38"/>
        <v>5417000000</v>
      </c>
      <c r="O599" s="2">
        <f t="shared" si="39"/>
        <v>6284000000</v>
      </c>
    </row>
    <row r="600" spans="1:15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>
        <f t="shared" si="36"/>
        <v>9.0213639332027196E-2</v>
      </c>
      <c r="M600" s="45">
        <f t="shared" si="37"/>
        <v>5.6721709114656217E-2</v>
      </c>
      <c r="N600" s="2">
        <f t="shared" si="38"/>
        <v>1216000000</v>
      </c>
      <c r="O600" s="2">
        <f t="shared" si="39"/>
        <v>1934000000</v>
      </c>
    </row>
    <row r="601" spans="1:15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>
        <f t="shared" si="36"/>
        <v>-0.79656106317314346</v>
      </c>
      <c r="M601" s="45">
        <f t="shared" si="37"/>
        <v>-0.8403980600869182</v>
      </c>
      <c r="N601" s="2">
        <f t="shared" si="38"/>
        <v>-13343000000</v>
      </c>
      <c r="O601" s="2">
        <f t="shared" si="39"/>
        <v>-12647000000</v>
      </c>
    </row>
    <row r="602" spans="1:15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>
        <f t="shared" si="36"/>
        <v>0.62860433084200773</v>
      </c>
      <c r="M602" s="45">
        <f t="shared" si="37"/>
        <v>0.11502246708966514</v>
      </c>
      <c r="N602" s="2">
        <f t="shared" si="38"/>
        <v>5094000000</v>
      </c>
      <c r="O602" s="2">
        <f t="shared" si="39"/>
        <v>27839000000</v>
      </c>
    </row>
    <row r="603" spans="1:15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>
        <f t="shared" si="36"/>
        <v>0.62578181578774106</v>
      </c>
      <c r="M603" s="45">
        <f t="shared" si="37"/>
        <v>8.3722869620558735E-2</v>
      </c>
      <c r="N603" s="2">
        <f t="shared" si="38"/>
        <v>3815000000</v>
      </c>
      <c r="O603" s="2">
        <f t="shared" si="39"/>
        <v>28515000000</v>
      </c>
    </row>
    <row r="604" spans="1:15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>
        <f t="shared" si="36"/>
        <v>0.6420879607190273</v>
      </c>
      <c r="M604" s="45">
        <f t="shared" si="37"/>
        <v>4.5160474574842478E-2</v>
      </c>
      <c r="N604" s="2">
        <f t="shared" si="38"/>
        <v>2143000000</v>
      </c>
      <c r="O604" s="2">
        <f t="shared" si="39"/>
        <v>30469000000</v>
      </c>
    </row>
    <row r="605" spans="1:15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>
        <f t="shared" si="36"/>
        <v>0.6559714087163705</v>
      </c>
      <c r="M605" s="45">
        <f t="shared" si="37"/>
        <v>6.1094013699990075E-2</v>
      </c>
      <c r="N605" s="2">
        <f t="shared" si="38"/>
        <v>3077000000</v>
      </c>
      <c r="O605" s="2">
        <f t="shared" si="39"/>
        <v>33038000000</v>
      </c>
    </row>
    <row r="606" spans="1:15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>
        <f t="shared" si="36"/>
        <v>0.55968534906587997</v>
      </c>
      <c r="M606" s="45">
        <f t="shared" si="37"/>
        <v>0.13988856112749917</v>
      </c>
      <c r="N606" s="2">
        <f t="shared" si="38"/>
        <v>2134000000</v>
      </c>
      <c r="O606" s="2">
        <f t="shared" si="39"/>
        <v>8538000000</v>
      </c>
    </row>
    <row r="607" spans="1:15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>
        <f t="shared" si="36"/>
        <v>0.56627719580983071</v>
      </c>
      <c r="M607" s="45">
        <f t="shared" si="37"/>
        <v>0.15961590115498253</v>
      </c>
      <c r="N607" s="2">
        <f t="shared" si="38"/>
        <v>2377000000</v>
      </c>
      <c r="O607" s="2">
        <f t="shared" si="39"/>
        <v>8433000000</v>
      </c>
    </row>
    <row r="608" spans="1:15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>
        <f t="shared" si="36"/>
        <v>0.53511861253239412</v>
      </c>
      <c r="M608" s="45">
        <f t="shared" si="37"/>
        <v>7.0569473054688026E-2</v>
      </c>
      <c r="N608" s="2">
        <f t="shared" si="38"/>
        <v>1062000000</v>
      </c>
      <c r="O608" s="2">
        <f t="shared" si="39"/>
        <v>8053000000</v>
      </c>
    </row>
    <row r="609" spans="1:15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>
        <f t="shared" si="36"/>
        <v>0.58917875682150944</v>
      </c>
      <c r="M609" s="45">
        <f t="shared" si="37"/>
        <v>0.15533076001597232</v>
      </c>
      <c r="N609" s="2">
        <f t="shared" si="38"/>
        <v>2334000000</v>
      </c>
      <c r="O609" s="2">
        <f t="shared" si="39"/>
        <v>8853000000</v>
      </c>
    </row>
    <row r="610" spans="1:15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>
        <f t="shared" si="36"/>
        <v>0.82917396311653035</v>
      </c>
      <c r="M610" s="45">
        <f t="shared" si="37"/>
        <v>0.29083502890001717</v>
      </c>
      <c r="N610" s="2">
        <f t="shared" si="38"/>
        <v>430818000</v>
      </c>
      <c r="O610" s="2">
        <f t="shared" si="39"/>
        <v>1228267000</v>
      </c>
    </row>
    <row r="611" spans="1:15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>
        <f t="shared" si="36"/>
        <v>0.82104459119446016</v>
      </c>
      <c r="M611" s="45">
        <f t="shared" si="37"/>
        <v>0.28495605774904359</v>
      </c>
      <c r="N611" s="2">
        <f t="shared" si="38"/>
        <v>493557000</v>
      </c>
      <c r="O611" s="2">
        <f t="shared" si="39"/>
        <v>1422087000</v>
      </c>
    </row>
    <row r="612" spans="1:15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>
        <f t="shared" si="36"/>
        <v>0.82693144107555749</v>
      </c>
      <c r="M612" s="45">
        <f t="shared" si="37"/>
        <v>0.28799477868532675</v>
      </c>
      <c r="N612" s="2">
        <f t="shared" si="38"/>
        <v>552899000</v>
      </c>
      <c r="O612" s="2">
        <f t="shared" si="39"/>
        <v>1587562000</v>
      </c>
    </row>
    <row r="613" spans="1:15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>
        <f t="shared" si="36"/>
        <v>0.83097781792190006</v>
      </c>
      <c r="M613" s="45">
        <f t="shared" si="37"/>
        <v>0.27890652490133</v>
      </c>
      <c r="N613" s="2">
        <f t="shared" si="38"/>
        <v>556428000</v>
      </c>
      <c r="O613" s="2">
        <f t="shared" si="39"/>
        <v>1657829000</v>
      </c>
    </row>
    <row r="614" spans="1:15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>
        <f t="shared" si="36"/>
        <v>0.31740225680665313</v>
      </c>
      <c r="M614" s="45">
        <f t="shared" si="37"/>
        <v>0.18570344042237483</v>
      </c>
      <c r="N614" s="2">
        <f t="shared" si="38"/>
        <v>1076300000</v>
      </c>
      <c r="O614" s="2">
        <f t="shared" si="39"/>
        <v>1839600000</v>
      </c>
    </row>
    <row r="615" spans="1:15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>
        <f t="shared" si="36"/>
        <v>0.32501566777715474</v>
      </c>
      <c r="M615" s="45">
        <f t="shared" si="37"/>
        <v>0.1752976877659399</v>
      </c>
      <c r="N615" s="2">
        <f t="shared" si="38"/>
        <v>1062900000</v>
      </c>
      <c r="O615" s="2">
        <f t="shared" si="39"/>
        <v>1970700000</v>
      </c>
    </row>
    <row r="616" spans="1:15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>
        <f t="shared" si="36"/>
        <v>0.32515825251800801</v>
      </c>
      <c r="M616" s="45">
        <f t="shared" si="37"/>
        <v>0.19810408806012036</v>
      </c>
      <c r="N616" s="2">
        <f t="shared" si="38"/>
        <v>1270600000</v>
      </c>
      <c r="O616" s="2">
        <f t="shared" si="39"/>
        <v>2085500000</v>
      </c>
    </row>
    <row r="617" spans="1:15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>
        <f t="shared" si="36"/>
        <v>0.33387918486171764</v>
      </c>
      <c r="M617" s="45">
        <f t="shared" si="37"/>
        <v>0.16666666666666666</v>
      </c>
      <c r="N617" s="2">
        <f t="shared" si="38"/>
        <v>1099200000</v>
      </c>
      <c r="O617" s="2">
        <f t="shared" si="39"/>
        <v>2202000000</v>
      </c>
    </row>
    <row r="618" spans="1:15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>
        <f t="shared" si="36"/>
        <v>0.42200180342651039</v>
      </c>
      <c r="M618" s="45">
        <f t="shared" si="37"/>
        <v>0.23624887285843102</v>
      </c>
      <c r="N618" s="2">
        <f t="shared" si="38"/>
        <v>1048000000</v>
      </c>
      <c r="O618" s="2">
        <f t="shared" si="39"/>
        <v>1872000000</v>
      </c>
    </row>
    <row r="619" spans="1:15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>
        <f t="shared" si="36"/>
        <v>0.42334856668051513</v>
      </c>
      <c r="M619" s="45">
        <f t="shared" si="37"/>
        <v>0.22039883672621521</v>
      </c>
      <c r="N619" s="2">
        <f t="shared" si="38"/>
        <v>1061000000</v>
      </c>
      <c r="O619" s="2">
        <f t="shared" si="39"/>
        <v>2038000000</v>
      </c>
    </row>
    <row r="620" spans="1:15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>
        <f t="shared" si="36"/>
        <v>0.43130675088827475</v>
      </c>
      <c r="M620" s="45">
        <f t="shared" si="37"/>
        <v>0.2388472167390446</v>
      </c>
      <c r="N620" s="2">
        <f t="shared" si="38"/>
        <v>1210000000</v>
      </c>
      <c r="O620" s="2">
        <f t="shared" si="39"/>
        <v>2185000000</v>
      </c>
    </row>
    <row r="621" spans="1:15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>
        <f t="shared" si="36"/>
        <v>0.44632660829843929</v>
      </c>
      <c r="M621" s="45">
        <f t="shared" si="37"/>
        <v>0.24952417205938332</v>
      </c>
      <c r="N621" s="2">
        <f t="shared" si="38"/>
        <v>1311000000</v>
      </c>
      <c r="O621" s="2">
        <f t="shared" si="39"/>
        <v>2345000000</v>
      </c>
    </row>
    <row r="622" spans="1:15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>
        <f t="shared" si="36"/>
        <v>0.32901973471368484</v>
      </c>
      <c r="M622" s="45">
        <f t="shared" si="37"/>
        <v>0.10061468780329991</v>
      </c>
      <c r="N622" s="2">
        <f t="shared" si="38"/>
        <v>622000000</v>
      </c>
      <c r="O622" s="2">
        <f t="shared" si="39"/>
        <v>2034000000</v>
      </c>
    </row>
    <row r="623" spans="1:15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>
        <f t="shared" si="36"/>
        <v>0.32790161414296692</v>
      </c>
      <c r="M623" s="45">
        <f t="shared" si="37"/>
        <v>0.10238278247501921</v>
      </c>
      <c r="N623" s="2">
        <f t="shared" si="38"/>
        <v>666000000</v>
      </c>
      <c r="O623" s="2">
        <f t="shared" si="39"/>
        <v>2133000000</v>
      </c>
    </row>
    <row r="624" spans="1:15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>
        <f t="shared" si="36"/>
        <v>0.33198154104321076</v>
      </c>
      <c r="M624" s="45">
        <f t="shared" si="37"/>
        <v>0.11313103062508741</v>
      </c>
      <c r="N624" s="2">
        <f t="shared" si="38"/>
        <v>809000000</v>
      </c>
      <c r="O624" s="2">
        <f t="shared" si="39"/>
        <v>2374000000</v>
      </c>
    </row>
    <row r="625" spans="1:15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>
        <f t="shared" si="36"/>
        <v>0.33796546141392336</v>
      </c>
      <c r="M625" s="45">
        <f t="shared" si="37"/>
        <v>0.1270912034538586</v>
      </c>
      <c r="N625" s="2">
        <f t="shared" si="38"/>
        <v>942000000</v>
      </c>
      <c r="O625" s="2">
        <f t="shared" si="39"/>
        <v>2505000000</v>
      </c>
    </row>
    <row r="626" spans="1:15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>
        <f t="shared" si="36"/>
        <v>0.52312933786266558</v>
      </c>
      <c r="M626" s="45">
        <f t="shared" si="37"/>
        <v>0.2172613668545666</v>
      </c>
      <c r="N626" s="2">
        <f t="shared" si="38"/>
        <v>305330000</v>
      </c>
      <c r="O626" s="2">
        <f t="shared" si="39"/>
        <v>735184000</v>
      </c>
    </row>
    <row r="627" spans="1:15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>
        <f t="shared" si="36"/>
        <v>0.49253126896253074</v>
      </c>
      <c r="M627" s="45">
        <f t="shared" si="37"/>
        <v>0.1781475461984052</v>
      </c>
      <c r="N627" s="2">
        <f t="shared" si="38"/>
        <v>266575000</v>
      </c>
      <c r="O627" s="2">
        <f t="shared" si="39"/>
        <v>737010000</v>
      </c>
    </row>
    <row r="628" spans="1:15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>
        <f t="shared" si="36"/>
        <v>0.49023031985020782</v>
      </c>
      <c r="M628" s="45">
        <f t="shared" si="37"/>
        <v>0.18007139431902963</v>
      </c>
      <c r="N628" s="2">
        <f t="shared" si="38"/>
        <v>275627000</v>
      </c>
      <c r="O628" s="2">
        <f t="shared" si="39"/>
        <v>750373000</v>
      </c>
    </row>
    <row r="629" spans="1:15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>
        <f t="shared" si="36"/>
        <v>0.48396183337004761</v>
      </c>
      <c r="M629" s="45">
        <f t="shared" si="37"/>
        <v>0.19724584748119381</v>
      </c>
      <c r="N629" s="2">
        <f t="shared" si="38"/>
        <v>307125000</v>
      </c>
      <c r="O629" s="2">
        <f t="shared" si="39"/>
        <v>753561000</v>
      </c>
    </row>
    <row r="630" spans="1:15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>
        <f t="shared" si="36"/>
        <v>4.9912705203463026E-2</v>
      </c>
      <c r="M630" s="45">
        <f t="shared" si="37"/>
        <v>4.3509124685443136E-2</v>
      </c>
      <c r="N630" s="2">
        <f t="shared" si="38"/>
        <v>1190043000</v>
      </c>
      <c r="O630" s="2">
        <f t="shared" si="39"/>
        <v>1365191000</v>
      </c>
    </row>
    <row r="631" spans="1:15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>
        <f t="shared" si="36"/>
        <v>6.497587241287528E-2</v>
      </c>
      <c r="M631" s="45">
        <f t="shared" si="37"/>
        <v>5.649014932812399E-2</v>
      </c>
      <c r="N631" s="2">
        <f t="shared" si="38"/>
        <v>1216322000</v>
      </c>
      <c r="O631" s="2">
        <f t="shared" si="39"/>
        <v>1399033000</v>
      </c>
    </row>
    <row r="632" spans="1:15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>
        <f t="shared" si="36"/>
        <v>6.0433537550524274E-2</v>
      </c>
      <c r="M632" s="45">
        <f t="shared" si="37"/>
        <v>3.7897161363379409E-2</v>
      </c>
      <c r="N632" s="2">
        <f t="shared" si="38"/>
        <v>686471000</v>
      </c>
      <c r="O632" s="2">
        <f t="shared" si="39"/>
        <v>1094696000</v>
      </c>
    </row>
    <row r="633" spans="1:15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>
        <f t="shared" si="36"/>
        <v>4.1515770341488234E-2</v>
      </c>
      <c r="M633" s="45">
        <f t="shared" si="37"/>
        <v>3.1478591812318685E-2</v>
      </c>
      <c r="N633" s="2">
        <f t="shared" si="38"/>
        <v>599243000</v>
      </c>
      <c r="O633" s="2">
        <f t="shared" si="39"/>
        <v>790316000</v>
      </c>
    </row>
    <row r="634" spans="1:15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>
        <f t="shared" si="36"/>
        <v>0.34071136448635098</v>
      </c>
      <c r="M634" s="45">
        <f t="shared" si="37"/>
        <v>0.14557446294054094</v>
      </c>
      <c r="N634" s="2">
        <f t="shared" si="38"/>
        <v>721266000</v>
      </c>
      <c r="O634" s="2">
        <f t="shared" si="39"/>
        <v>1688095000</v>
      </c>
    </row>
    <row r="635" spans="1:15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>
        <f t="shared" si="36"/>
        <v>0.35150828689073232</v>
      </c>
      <c r="M635" s="45">
        <f t="shared" si="37"/>
        <v>0.15943733810862701</v>
      </c>
      <c r="N635" s="2">
        <f t="shared" si="38"/>
        <v>777717000</v>
      </c>
      <c r="O635" s="2">
        <f t="shared" si="39"/>
        <v>1714617000</v>
      </c>
    </row>
    <row r="636" spans="1:15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>
        <f t="shared" si="36"/>
        <v>0.32609257119554136</v>
      </c>
      <c r="M636" s="45">
        <f t="shared" si="37"/>
        <v>0.11306810084564232</v>
      </c>
      <c r="N636" s="2">
        <f t="shared" si="38"/>
        <v>515707000</v>
      </c>
      <c r="O636" s="2">
        <f t="shared" si="39"/>
        <v>1487318000</v>
      </c>
    </row>
    <row r="637" spans="1:15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>
        <f t="shared" si="36"/>
        <v>0.30854709377165557</v>
      </c>
      <c r="M637" s="45">
        <f t="shared" si="37"/>
        <v>6.6700371943914288E-2</v>
      </c>
      <c r="N637" s="2">
        <f t="shared" si="38"/>
        <v>266232000</v>
      </c>
      <c r="O637" s="2">
        <f t="shared" si="39"/>
        <v>1231554000</v>
      </c>
    </row>
    <row r="638" spans="1:15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>
        <f t="shared" si="36"/>
        <v>0.37194639138977681</v>
      </c>
      <c r="M638" s="45">
        <f t="shared" si="37"/>
        <v>0.19548960380069796</v>
      </c>
      <c r="N638" s="2">
        <f t="shared" si="38"/>
        <v>666600000</v>
      </c>
      <c r="O638" s="2">
        <f t="shared" si="39"/>
        <v>1268300000</v>
      </c>
    </row>
    <row r="639" spans="1:15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>
        <f t="shared" si="36"/>
        <v>0.38358833487718402</v>
      </c>
      <c r="M639" s="45">
        <f t="shared" si="37"/>
        <v>0.18820072188328488</v>
      </c>
      <c r="N639" s="2">
        <f t="shared" si="38"/>
        <v>589200000</v>
      </c>
      <c r="O639" s="2">
        <f t="shared" si="39"/>
        <v>1200900000</v>
      </c>
    </row>
    <row r="640" spans="1:15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>
        <f t="shared" si="36"/>
        <v>0.37158989781201091</v>
      </c>
      <c r="M640" s="45">
        <f t="shared" si="37"/>
        <v>0.15183969067419523</v>
      </c>
      <c r="N640" s="2">
        <f t="shared" si="38"/>
        <v>494800000</v>
      </c>
      <c r="O640" s="2">
        <f t="shared" si="39"/>
        <v>1210900000</v>
      </c>
    </row>
    <row r="641" spans="1:15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>
        <f t="shared" si="36"/>
        <v>0.32821608423622772</v>
      </c>
      <c r="M641" s="45">
        <f t="shared" si="37"/>
        <v>5.9148481611475658E-2</v>
      </c>
      <c r="N641" s="2">
        <f t="shared" si="38"/>
        <v>193800000</v>
      </c>
      <c r="O641" s="2">
        <f t="shared" si="39"/>
        <v>1075400000</v>
      </c>
    </row>
    <row r="642" spans="1:15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>
        <f t="shared" si="36"/>
        <v>0.70120785111066142</v>
      </c>
      <c r="M642" s="45">
        <f t="shared" si="37"/>
        <v>0.39873833762411498</v>
      </c>
      <c r="N642" s="2">
        <f t="shared" si="38"/>
        <v>254161000</v>
      </c>
      <c r="O642" s="2">
        <f t="shared" si="39"/>
        <v>446959000</v>
      </c>
    </row>
    <row r="643" spans="1:15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>
        <f t="shared" ref="L643:L706" si="40">1-(F643/E643)</f>
        <v>0.69111486831173752</v>
      </c>
      <c r="M643" s="45">
        <f t="shared" ref="M643:M706" si="41">N643/E643</f>
        <v>0.39504583946712529</v>
      </c>
      <c r="N643" s="2">
        <f t="shared" ref="N643:N706" si="42">O643-SUM(G643:I643)</f>
        <v>271037000</v>
      </c>
      <c r="O643" s="2">
        <f t="shared" ref="O643:O706" si="43">E643-F643</f>
        <v>474167000</v>
      </c>
    </row>
    <row r="644" spans="1:15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>
        <f t="shared" si="40"/>
        <v>0.68627253323871118</v>
      </c>
      <c r="M644" s="45">
        <f t="shared" si="41"/>
        <v>0.40342628882329856</v>
      </c>
      <c r="N644" s="2">
        <f t="shared" si="42"/>
        <v>300154000</v>
      </c>
      <c r="O644" s="2">
        <f t="shared" si="43"/>
        <v>510595000</v>
      </c>
    </row>
    <row r="645" spans="1:15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>
        <f t="shared" si="40"/>
        <v>0.68361421223541674</v>
      </c>
      <c r="M645" s="45">
        <f t="shared" si="41"/>
        <v>0.40044736031217915</v>
      </c>
      <c r="N645" s="2">
        <f t="shared" si="42"/>
        <v>320995000</v>
      </c>
      <c r="O645" s="2">
        <f t="shared" si="43"/>
        <v>547979000</v>
      </c>
    </row>
    <row r="646" spans="1:15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>
        <f t="shared" si="40"/>
        <v>0.25315054422606798</v>
      </c>
      <c r="M646" s="45">
        <f t="shared" si="41"/>
        <v>0.13043049744028951</v>
      </c>
      <c r="N646" s="2">
        <f t="shared" si="42"/>
        <v>439361000</v>
      </c>
      <c r="O646" s="2">
        <f t="shared" si="43"/>
        <v>852749000</v>
      </c>
    </row>
    <row r="647" spans="1:15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>
        <f t="shared" si="40"/>
        <v>0.2612484348637425</v>
      </c>
      <c r="M647" s="45">
        <f t="shared" si="41"/>
        <v>0.13901038670347254</v>
      </c>
      <c r="N647" s="2">
        <f t="shared" si="42"/>
        <v>460071000</v>
      </c>
      <c r="O647" s="2">
        <f t="shared" si="43"/>
        <v>864632000</v>
      </c>
    </row>
    <row r="648" spans="1:15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>
        <f t="shared" si="40"/>
        <v>0.24326025076175395</v>
      </c>
      <c r="M648" s="45">
        <f t="shared" si="41"/>
        <v>0.12595737126852632</v>
      </c>
      <c r="N648" s="2">
        <f t="shared" si="42"/>
        <v>427145000</v>
      </c>
      <c r="O648" s="2">
        <f t="shared" si="43"/>
        <v>824941000</v>
      </c>
    </row>
    <row r="649" spans="1:15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>
        <f t="shared" si="40"/>
        <v>0.25685059632662244</v>
      </c>
      <c r="M649" s="45">
        <f t="shared" si="41"/>
        <v>0.1490591632567243</v>
      </c>
      <c r="N649" s="2">
        <f t="shared" si="42"/>
        <v>533482000</v>
      </c>
      <c r="O649" s="2">
        <f t="shared" si="43"/>
        <v>919267000</v>
      </c>
    </row>
    <row r="650" spans="1:15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t="e">
        <f t="shared" si="40"/>
        <v>#VALUE!</v>
      </c>
      <c r="M650" s="45" t="e">
        <f t="shared" si="41"/>
        <v>#VALUE!</v>
      </c>
      <c r="N650" s="2" t="e">
        <f t="shared" si="42"/>
        <v>#VALUE!</v>
      </c>
      <c r="O650" s="2" t="e">
        <f t="shared" si="43"/>
        <v>#VALUE!</v>
      </c>
    </row>
    <row r="651" spans="1:15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t="e">
        <f t="shared" si="40"/>
        <v>#VALUE!</v>
      </c>
      <c r="M651" s="45" t="e">
        <f t="shared" si="41"/>
        <v>#VALUE!</v>
      </c>
      <c r="N651" s="2" t="e">
        <f t="shared" si="42"/>
        <v>#VALUE!</v>
      </c>
      <c r="O651" s="2" t="e">
        <f t="shared" si="43"/>
        <v>#VALUE!</v>
      </c>
    </row>
    <row r="652" spans="1:15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t="e">
        <f t="shared" si="40"/>
        <v>#VALUE!</v>
      </c>
      <c r="M652" s="45" t="e">
        <f t="shared" si="41"/>
        <v>#VALUE!</v>
      </c>
      <c r="N652" s="2" t="e">
        <f t="shared" si="42"/>
        <v>#VALUE!</v>
      </c>
      <c r="O652" s="2" t="e">
        <f t="shared" si="43"/>
        <v>#VALUE!</v>
      </c>
    </row>
    <row r="653" spans="1:15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t="e">
        <f t="shared" si="40"/>
        <v>#VALUE!</v>
      </c>
      <c r="M653" s="45" t="e">
        <f t="shared" si="41"/>
        <v>#VALUE!</v>
      </c>
      <c r="N653" s="2" t="e">
        <f t="shared" si="42"/>
        <v>#VALUE!</v>
      </c>
      <c r="O653" s="2" t="e">
        <f t="shared" si="43"/>
        <v>#VALUE!</v>
      </c>
    </row>
    <row r="654" spans="1:15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>
        <f t="shared" si="40"/>
        <v>0.18519236986744259</v>
      </c>
      <c r="M654" s="45">
        <f t="shared" si="41"/>
        <v>0.11926931781441966</v>
      </c>
      <c r="N654" s="2">
        <f t="shared" si="42"/>
        <v>3689000000</v>
      </c>
      <c r="O654" s="2">
        <f t="shared" si="43"/>
        <v>5728000000</v>
      </c>
    </row>
    <row r="655" spans="1:15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>
        <f t="shared" si="40"/>
        <v>0.19036043044211071</v>
      </c>
      <c r="M655" s="45">
        <f t="shared" si="41"/>
        <v>0.12605341631012576</v>
      </c>
      <c r="N655" s="2">
        <f t="shared" si="42"/>
        <v>3889000000</v>
      </c>
      <c r="O655" s="2">
        <f t="shared" si="43"/>
        <v>5873000000</v>
      </c>
    </row>
    <row r="656" spans="1:15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>
        <f t="shared" si="40"/>
        <v>0.19479487749849056</v>
      </c>
      <c r="M656" s="45">
        <f t="shared" si="41"/>
        <v>0.13276557882360418</v>
      </c>
      <c r="N656" s="2">
        <f t="shared" si="42"/>
        <v>4178000000</v>
      </c>
      <c r="O656" s="2">
        <f t="shared" si="43"/>
        <v>6130000000</v>
      </c>
    </row>
    <row r="657" spans="1:15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>
        <f t="shared" si="40"/>
        <v>0.19931107071093679</v>
      </c>
      <c r="M657" s="45">
        <f t="shared" si="41"/>
        <v>0.13743501419321916</v>
      </c>
      <c r="N657" s="2">
        <f t="shared" si="42"/>
        <v>4309000000</v>
      </c>
      <c r="O657" s="2">
        <f t="shared" si="43"/>
        <v>6249000000</v>
      </c>
    </row>
    <row r="658" spans="1:15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>
        <f t="shared" si="40"/>
        <v>0.67014150346556345</v>
      </c>
      <c r="M658" s="45">
        <f t="shared" si="41"/>
        <v>0.32353034516327528</v>
      </c>
      <c r="N658" s="2">
        <f t="shared" si="42"/>
        <v>784982000</v>
      </c>
      <c r="O658" s="2">
        <f t="shared" si="43"/>
        <v>1625965000</v>
      </c>
    </row>
    <row r="659" spans="1:15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>
        <f t="shared" si="40"/>
        <v>0.67212814715265423</v>
      </c>
      <c r="M659" s="45">
        <f t="shared" si="41"/>
        <v>0.33963404111878559</v>
      </c>
      <c r="N659" s="2">
        <f t="shared" si="42"/>
        <v>844336000</v>
      </c>
      <c r="O659" s="2">
        <f t="shared" si="43"/>
        <v>1670922000</v>
      </c>
    </row>
    <row r="660" spans="1:15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>
        <f t="shared" si="40"/>
        <v>0.69095493340916148</v>
      </c>
      <c r="M660" s="45">
        <f t="shared" si="41"/>
        <v>0.37658204758792835</v>
      </c>
      <c r="N660" s="2">
        <f t="shared" si="42"/>
        <v>954846000</v>
      </c>
      <c r="O660" s="2">
        <f t="shared" si="43"/>
        <v>1751957000</v>
      </c>
    </row>
    <row r="661" spans="1:15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>
        <f t="shared" si="40"/>
        <v>0.68914092314757736</v>
      </c>
      <c r="M661" s="45">
        <f t="shared" si="41"/>
        <v>0.3912707069244804</v>
      </c>
      <c r="N661" s="2">
        <f t="shared" si="42"/>
        <v>940578000</v>
      </c>
      <c r="O661" s="2">
        <f t="shared" si="43"/>
        <v>1656630000</v>
      </c>
    </row>
    <row r="662" spans="1:15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>
        <f t="shared" si="40"/>
        <v>0.74531024531024537</v>
      </c>
      <c r="M662" s="45">
        <f t="shared" si="41"/>
        <v>0.41331684188827045</v>
      </c>
      <c r="N662" s="2">
        <f t="shared" si="42"/>
        <v>4010000000</v>
      </c>
      <c r="O662" s="2">
        <f t="shared" si="43"/>
        <v>7231000000</v>
      </c>
    </row>
    <row r="663" spans="1:15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>
        <f t="shared" si="40"/>
        <v>0.7447777182645956</v>
      </c>
      <c r="M663" s="45">
        <f t="shared" si="41"/>
        <v>0.40385645420460631</v>
      </c>
      <c r="N663" s="2">
        <f t="shared" si="42"/>
        <v>4524000000</v>
      </c>
      <c r="O663" s="2">
        <f t="shared" si="43"/>
        <v>8343000000</v>
      </c>
    </row>
    <row r="664" spans="1:15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>
        <f t="shared" si="40"/>
        <v>0.84781036560867817</v>
      </c>
      <c r="M664" s="45">
        <f t="shared" si="41"/>
        <v>0.6132985134592206</v>
      </c>
      <c r="N664" s="2">
        <f t="shared" si="42"/>
        <v>15265000000</v>
      </c>
      <c r="O664" s="2">
        <f t="shared" si="43"/>
        <v>21102000000</v>
      </c>
    </row>
    <row r="665" spans="1:15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>
        <f t="shared" si="40"/>
        <v>0.87726339655013941</v>
      </c>
      <c r="M665" s="45">
        <f t="shared" si="41"/>
        <v>0.67995342994577035</v>
      </c>
      <c r="N665" s="2">
        <f t="shared" si="42"/>
        <v>22193000000</v>
      </c>
      <c r="O665" s="2">
        <f t="shared" si="43"/>
        <v>28633000000</v>
      </c>
    </row>
    <row r="666" spans="1:15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>
        <f t="shared" si="40"/>
        <v>0.36141914358532923</v>
      </c>
      <c r="M666" s="45">
        <f t="shared" si="41"/>
        <v>0.16156092291592825</v>
      </c>
      <c r="N666" s="2">
        <f t="shared" si="42"/>
        <v>2871600000</v>
      </c>
      <c r="O666" s="2">
        <f t="shared" si="43"/>
        <v>6423900000</v>
      </c>
    </row>
    <row r="667" spans="1:15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>
        <f t="shared" si="40"/>
        <v>0.35566400142940102</v>
      </c>
      <c r="M667" s="45">
        <f t="shared" si="41"/>
        <v>0.16167306919194174</v>
      </c>
      <c r="N667" s="2">
        <f t="shared" si="42"/>
        <v>2895500000</v>
      </c>
      <c r="O667" s="2">
        <f t="shared" si="43"/>
        <v>6369800000</v>
      </c>
    </row>
    <row r="668" spans="1:15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>
        <f t="shared" si="40"/>
        <v>0.33744179055376256</v>
      </c>
      <c r="M668" s="45">
        <f t="shared" si="41"/>
        <v>0.14867585917426249</v>
      </c>
      <c r="N668" s="2">
        <f t="shared" si="42"/>
        <v>2621200000</v>
      </c>
      <c r="O668" s="2">
        <f t="shared" si="43"/>
        <v>5949200000</v>
      </c>
    </row>
    <row r="669" spans="1:15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>
        <f t="shared" si="40"/>
        <v>0.35195706117816106</v>
      </c>
      <c r="M669" s="45">
        <f t="shared" si="41"/>
        <v>0.16365293936521544</v>
      </c>
      <c r="N669" s="2">
        <f t="shared" si="42"/>
        <v>2710600000</v>
      </c>
      <c r="O669" s="2">
        <f t="shared" si="43"/>
        <v>5829500000</v>
      </c>
    </row>
    <row r="670" spans="1:15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>
        <f t="shared" si="40"/>
        <v>0.42511830157309116</v>
      </c>
      <c r="M670" s="45">
        <f t="shared" si="41"/>
        <v>0.18634096431768768</v>
      </c>
      <c r="N670" s="2">
        <f t="shared" si="42"/>
        <v>1457000000</v>
      </c>
      <c r="O670" s="2">
        <f t="shared" si="43"/>
        <v>3324000000</v>
      </c>
    </row>
    <row r="671" spans="1:15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>
        <f t="shared" si="40"/>
        <v>0.41708697889861035</v>
      </c>
      <c r="M671" s="45">
        <f t="shared" si="41"/>
        <v>0.20607308286155429</v>
      </c>
      <c r="N671" s="2">
        <f t="shared" si="42"/>
        <v>2002000000</v>
      </c>
      <c r="O671" s="2">
        <f t="shared" si="43"/>
        <v>4052000000</v>
      </c>
    </row>
    <row r="672" spans="1:15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>
        <f t="shared" si="40"/>
        <v>0.40094391395017015</v>
      </c>
      <c r="M672" s="45">
        <f t="shared" si="41"/>
        <v>0.14509933047963999</v>
      </c>
      <c r="N672" s="2">
        <f t="shared" si="42"/>
        <v>1322000000</v>
      </c>
      <c r="O672" s="2">
        <f t="shared" si="43"/>
        <v>3653000000</v>
      </c>
    </row>
    <row r="673" spans="1:15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>
        <f t="shared" si="40"/>
        <v>0.39893503727369539</v>
      </c>
      <c r="M673" s="45">
        <f t="shared" si="41"/>
        <v>0.15633652822151226</v>
      </c>
      <c r="N673" s="2">
        <f t="shared" si="42"/>
        <v>1468000000</v>
      </c>
      <c r="O673" s="2">
        <f t="shared" si="43"/>
        <v>3746000000</v>
      </c>
    </row>
    <row r="674" spans="1:15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>
        <f t="shared" si="40"/>
        <v>0.11615742438572452</v>
      </c>
      <c r="M674" s="45">
        <f t="shared" si="41"/>
        <v>3.6493016013948672E-2</v>
      </c>
      <c r="N674" s="2">
        <f t="shared" si="42"/>
        <v>5672000000</v>
      </c>
      <c r="O674" s="2">
        <f t="shared" si="43"/>
        <v>18054000000</v>
      </c>
    </row>
    <row r="675" spans="1:15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>
        <f t="shared" si="40"/>
        <v>8.8553123536994405E-2</v>
      </c>
      <c r="M675" s="45">
        <f t="shared" si="41"/>
        <v>1.0581739124858108E-2</v>
      </c>
      <c r="N675" s="2">
        <f t="shared" si="42"/>
        <v>1650000000</v>
      </c>
      <c r="O675" s="2">
        <f t="shared" si="43"/>
        <v>13808000000</v>
      </c>
    </row>
    <row r="676" spans="1:15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>
        <f t="shared" si="40"/>
        <v>0.12012654572186199</v>
      </c>
      <c r="M676" s="45">
        <f t="shared" si="41"/>
        <v>3.2141825723962299E-2</v>
      </c>
      <c r="N676" s="2">
        <f t="shared" si="42"/>
        <v>4897000000</v>
      </c>
      <c r="O676" s="2">
        <f t="shared" si="43"/>
        <v>18302000000</v>
      </c>
    </row>
    <row r="677" spans="1:15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>
        <f t="shared" si="40"/>
        <v>0.12774972953479991</v>
      </c>
      <c r="M677" s="45">
        <f t="shared" si="41"/>
        <v>5.7368674119485513E-2</v>
      </c>
      <c r="N677" s="2">
        <f t="shared" si="42"/>
        <v>9545000000</v>
      </c>
      <c r="O677" s="2">
        <f t="shared" si="43"/>
        <v>21255000000</v>
      </c>
    </row>
    <row r="678" spans="1:15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>
        <f t="shared" si="40"/>
        <v>0.29031268797255361</v>
      </c>
      <c r="M678" s="45">
        <f t="shared" si="41"/>
        <v>7.8622128332637153E-2</v>
      </c>
      <c r="N678" s="2">
        <f t="shared" si="42"/>
        <v>1023178000</v>
      </c>
      <c r="O678" s="2">
        <f t="shared" si="43"/>
        <v>3778091000</v>
      </c>
    </row>
    <row r="679" spans="1:15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>
        <f t="shared" si="40"/>
        <v>0.29975614872249956</v>
      </c>
      <c r="M679" s="45">
        <f t="shared" si="41"/>
        <v>7.5148941496222116E-2</v>
      </c>
      <c r="N679" s="2">
        <f t="shared" si="42"/>
        <v>1057935000</v>
      </c>
      <c r="O679" s="2">
        <f t="shared" si="43"/>
        <v>4219920000</v>
      </c>
    </row>
    <row r="680" spans="1:15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>
        <f t="shared" si="40"/>
        <v>0.29943075864019031</v>
      </c>
      <c r="M680" s="45">
        <f t="shared" si="41"/>
        <v>7.3748144511472588E-2</v>
      </c>
      <c r="N680" s="2">
        <f t="shared" si="42"/>
        <v>1131418000</v>
      </c>
      <c r="O680" s="2">
        <f t="shared" si="43"/>
        <v>4593761000</v>
      </c>
    </row>
    <row r="681" spans="1:15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>
        <f t="shared" si="40"/>
        <v>0.29815699483587876</v>
      </c>
      <c r="M681" s="45">
        <f t="shared" si="41"/>
        <v>7.4396840742081638E-2</v>
      </c>
      <c r="N681" s="2">
        <f t="shared" si="42"/>
        <v>1136787000</v>
      </c>
      <c r="O681" s="2">
        <f t="shared" si="43"/>
        <v>4555852000</v>
      </c>
    </row>
    <row r="682" spans="1:15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>
        <f t="shared" si="40"/>
        <v>0.63716206291197142</v>
      </c>
      <c r="M682" s="45">
        <f t="shared" si="41"/>
        <v>0.15034704407508157</v>
      </c>
      <c r="N682" s="2">
        <f t="shared" si="42"/>
        <v>357213000</v>
      </c>
      <c r="O682" s="2">
        <f t="shared" si="43"/>
        <v>1513848000</v>
      </c>
    </row>
    <row r="683" spans="1:15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>
        <f t="shared" si="40"/>
        <v>0.62719772174536725</v>
      </c>
      <c r="M683" s="45">
        <f t="shared" si="41"/>
        <v>0.15875549479374654</v>
      </c>
      <c r="N683" s="2">
        <f t="shared" si="42"/>
        <v>405499000</v>
      </c>
      <c r="O683" s="2">
        <f t="shared" si="43"/>
        <v>1602011000</v>
      </c>
    </row>
    <row r="684" spans="1:15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>
        <f t="shared" si="40"/>
        <v>0.63150291413907256</v>
      </c>
      <c r="M684" s="45">
        <f t="shared" si="41"/>
        <v>0.1646155088585069</v>
      </c>
      <c r="N684" s="2">
        <f t="shared" si="42"/>
        <v>456597000</v>
      </c>
      <c r="O684" s="2">
        <f t="shared" si="43"/>
        <v>1751611000</v>
      </c>
    </row>
    <row r="685" spans="1:15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>
        <f t="shared" si="40"/>
        <v>0.60400979935476085</v>
      </c>
      <c r="M685" s="45">
        <f t="shared" si="41"/>
        <v>0.14662595103773096</v>
      </c>
      <c r="N685" s="2">
        <f t="shared" si="42"/>
        <v>424944000</v>
      </c>
      <c r="O685" s="2">
        <f t="shared" si="43"/>
        <v>1750511000</v>
      </c>
    </row>
    <row r="686" spans="1:15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>
        <f t="shared" si="40"/>
        <v>0.3942879049262028</v>
      </c>
      <c r="M686" s="45">
        <f t="shared" si="41"/>
        <v>0.3942879049262028</v>
      </c>
      <c r="N686" s="2">
        <f t="shared" si="42"/>
        <v>6171000000</v>
      </c>
      <c r="O686" s="2">
        <f t="shared" si="43"/>
        <v>6171000000</v>
      </c>
    </row>
    <row r="687" spans="1:15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>
        <f t="shared" si="40"/>
        <v>0.38970770374040131</v>
      </c>
      <c r="M687" s="45">
        <f t="shared" si="41"/>
        <v>0.38970770374040131</v>
      </c>
      <c r="N687" s="2">
        <f t="shared" si="42"/>
        <v>6293000000</v>
      </c>
      <c r="O687" s="2">
        <f t="shared" si="43"/>
        <v>6293000000</v>
      </c>
    </row>
    <row r="688" spans="1:15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>
        <f t="shared" si="40"/>
        <v>0.38265895953757223</v>
      </c>
      <c r="M688" s="45">
        <f t="shared" si="41"/>
        <v>0.38265895953757223</v>
      </c>
      <c r="N688" s="2">
        <f t="shared" si="42"/>
        <v>6289000000</v>
      </c>
      <c r="O688" s="2">
        <f t="shared" si="43"/>
        <v>6289000000</v>
      </c>
    </row>
    <row r="689" spans="1:15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>
        <f t="shared" si="40"/>
        <v>0.36209406849401782</v>
      </c>
      <c r="M689" s="45">
        <f t="shared" si="41"/>
        <v>0.36209406849401787</v>
      </c>
      <c r="N689" s="2">
        <f t="shared" si="42"/>
        <v>5720000000</v>
      </c>
      <c r="O689" s="2">
        <f t="shared" si="43"/>
        <v>5720000000</v>
      </c>
    </row>
    <row r="690" spans="1:15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>
        <f t="shared" si="40"/>
        <v>0.52969519548546862</v>
      </c>
      <c r="M690" s="45">
        <f t="shared" si="41"/>
        <v>0.2224713929317757</v>
      </c>
      <c r="N690" s="2">
        <f t="shared" si="42"/>
        <v>604160000</v>
      </c>
      <c r="O690" s="2">
        <f t="shared" si="43"/>
        <v>1438480000</v>
      </c>
    </row>
    <row r="691" spans="1:15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>
        <f t="shared" si="40"/>
        <v>0.53471872077864591</v>
      </c>
      <c r="M691" s="45">
        <f t="shared" si="41"/>
        <v>0.21810961182832919</v>
      </c>
      <c r="N691" s="2">
        <f t="shared" si="42"/>
        <v>574032000</v>
      </c>
      <c r="O691" s="2">
        <f t="shared" si="43"/>
        <v>1407300000</v>
      </c>
    </row>
    <row r="692" spans="1:15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>
        <f t="shared" si="40"/>
        <v>0.55890043328045347</v>
      </c>
      <c r="M692" s="45">
        <f t="shared" si="41"/>
        <v>0.24058107932049028</v>
      </c>
      <c r="N692" s="2">
        <f t="shared" si="42"/>
        <v>690626000</v>
      </c>
      <c r="O692" s="2">
        <f t="shared" si="43"/>
        <v>1604412000</v>
      </c>
    </row>
    <row r="693" spans="1:15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>
        <f t="shared" si="40"/>
        <v>0.54558747921298312</v>
      </c>
      <c r="M693" s="45">
        <f t="shared" si="41"/>
        <v>0.19486822183691632</v>
      </c>
      <c r="N693" s="2">
        <f t="shared" si="42"/>
        <v>549581000</v>
      </c>
      <c r="O693" s="2">
        <f t="shared" si="43"/>
        <v>1538704000</v>
      </c>
    </row>
    <row r="694" spans="1:15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>
        <f t="shared" si="40"/>
        <v>0.21074718526100311</v>
      </c>
      <c r="M694" s="45">
        <f t="shared" si="41"/>
        <v>6.6632548618219031E-2</v>
      </c>
      <c r="N694" s="2">
        <f t="shared" si="42"/>
        <v>1302000000</v>
      </c>
      <c r="O694" s="2">
        <f t="shared" si="43"/>
        <v>4118000000</v>
      </c>
    </row>
    <row r="695" spans="1:15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>
        <f t="shared" si="40"/>
        <v>0.23332230675928989</v>
      </c>
      <c r="M695" s="45">
        <f t="shared" si="41"/>
        <v>7.8123277097805713E-2</v>
      </c>
      <c r="N695" s="2">
        <f t="shared" si="42"/>
        <v>1417000000</v>
      </c>
      <c r="O695" s="2">
        <f t="shared" si="43"/>
        <v>4232000000</v>
      </c>
    </row>
    <row r="696" spans="1:15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>
        <f t="shared" si="40"/>
        <v>0.26023231770358202</v>
      </c>
      <c r="M696" s="45">
        <f t="shared" si="41"/>
        <v>9.4325852946542596E-2</v>
      </c>
      <c r="N696" s="2">
        <f t="shared" si="42"/>
        <v>1551000000</v>
      </c>
      <c r="O696" s="2">
        <f t="shared" si="43"/>
        <v>4279000000</v>
      </c>
    </row>
    <row r="697" spans="1:15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>
        <f t="shared" si="40"/>
        <v>0.27615780445969129</v>
      </c>
      <c r="M697" s="45">
        <f t="shared" si="41"/>
        <v>0.10350969784932049</v>
      </c>
      <c r="N697" s="2">
        <f t="shared" si="42"/>
        <v>1569000000</v>
      </c>
      <c r="O697" s="2">
        <f t="shared" si="43"/>
        <v>4186000000</v>
      </c>
    </row>
    <row r="698" spans="1:15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>
        <f t="shared" si="40"/>
        <v>0.43755757652615157</v>
      </c>
      <c r="M698" s="45">
        <f t="shared" si="41"/>
        <v>0.12638204612379045</v>
      </c>
      <c r="N698" s="2">
        <f t="shared" si="42"/>
        <v>1131125000</v>
      </c>
      <c r="O698" s="2">
        <f t="shared" si="43"/>
        <v>3916160000</v>
      </c>
    </row>
    <row r="699" spans="1:15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>
        <f t="shared" si="40"/>
        <v>0.43829085255205735</v>
      </c>
      <c r="M699" s="45">
        <f t="shared" si="41"/>
        <v>0.13741123686367038</v>
      </c>
      <c r="N699" s="2">
        <f t="shared" si="42"/>
        <v>1296854000</v>
      </c>
      <c r="O699" s="2">
        <f t="shared" si="43"/>
        <v>4136483000</v>
      </c>
    </row>
    <row r="700" spans="1:15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>
        <f t="shared" si="40"/>
        <v>0.43294153018082471</v>
      </c>
      <c r="M700" s="45">
        <f t="shared" si="41"/>
        <v>0.13518548456776464</v>
      </c>
      <c r="N700" s="2">
        <f t="shared" si="42"/>
        <v>1347117000</v>
      </c>
      <c r="O700" s="2">
        <f t="shared" si="43"/>
        <v>4314242000</v>
      </c>
    </row>
    <row r="701" spans="1:15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>
        <f t="shared" si="40"/>
        <v>0.42427204246823347</v>
      </c>
      <c r="M701" s="45">
        <f t="shared" si="41"/>
        <v>0.13037901679109118</v>
      </c>
      <c r="N701" s="2">
        <f t="shared" si="42"/>
        <v>1300320000</v>
      </c>
      <c r="O701" s="2">
        <f t="shared" si="43"/>
        <v>4231428000</v>
      </c>
    </row>
    <row r="702" spans="1:15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>
        <f t="shared" si="40"/>
        <v>0.15206448540915585</v>
      </c>
      <c r="M702" s="45">
        <f t="shared" si="41"/>
        <v>0.10672743350792463</v>
      </c>
      <c r="N702" s="2">
        <f t="shared" si="42"/>
        <v>3138000000</v>
      </c>
      <c r="O702" s="2">
        <f t="shared" si="43"/>
        <v>4471000000</v>
      </c>
    </row>
    <row r="703" spans="1:15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>
        <f t="shared" si="40"/>
        <v>0.16842105263157892</v>
      </c>
      <c r="M703" s="45">
        <f t="shared" si="41"/>
        <v>0.15950714937633101</v>
      </c>
      <c r="N703" s="2">
        <f t="shared" si="42"/>
        <v>5243000000</v>
      </c>
      <c r="O703" s="2">
        <f t="shared" si="43"/>
        <v>5536000000</v>
      </c>
    </row>
    <row r="704" spans="1:15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>
        <f t="shared" si="40"/>
        <v>0.10663055896416029</v>
      </c>
      <c r="M704" s="45">
        <f t="shared" si="41"/>
        <v>9.8167816189226931E-2</v>
      </c>
      <c r="N704" s="2">
        <f t="shared" si="42"/>
        <v>2320000000</v>
      </c>
      <c r="O704" s="2">
        <f t="shared" si="43"/>
        <v>2520000000</v>
      </c>
    </row>
    <row r="705" spans="1:15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>
        <f t="shared" si="40"/>
        <v>5.4384087618807864E-2</v>
      </c>
      <c r="M705" s="45">
        <f t="shared" si="41"/>
        <v>4.0032731163844655E-2</v>
      </c>
      <c r="N705" s="2">
        <f t="shared" si="42"/>
        <v>636000000</v>
      </c>
      <c r="O705" s="2">
        <f t="shared" si="43"/>
        <v>864000000</v>
      </c>
    </row>
    <row r="706" spans="1:15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>
        <f t="shared" si="40"/>
        <v>0.25690102148938931</v>
      </c>
      <c r="M706" s="45">
        <f t="shared" si="41"/>
        <v>4.682605828692632E-2</v>
      </c>
      <c r="N706" s="2">
        <f t="shared" si="42"/>
        <v>201251000</v>
      </c>
      <c r="O706" s="2">
        <f t="shared" si="43"/>
        <v>1104120000</v>
      </c>
    </row>
    <row r="707" spans="1:15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>
        <f t="shared" ref="L707:L770" si="44">1-(F707/E707)</f>
        <v>0.27235143123760508</v>
      </c>
      <c r="M707" s="45">
        <f t="shared" ref="M707:M770" si="45">N707/E707</f>
        <v>6.1648695527311205E-2</v>
      </c>
      <c r="N707" s="2">
        <f t="shared" ref="N707:N770" si="46">O707-SUM(G707:I707)</f>
        <v>329727000</v>
      </c>
      <c r="O707" s="2">
        <f t="shared" ref="O707:O770" si="47">E707-F707</f>
        <v>1456667000</v>
      </c>
    </row>
    <row r="708" spans="1:15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>
        <f t="shared" si="44"/>
        <v>0.29520980059938617</v>
      </c>
      <c r="M708" s="45">
        <f t="shared" si="45"/>
        <v>7.6291038434051189E-2</v>
      </c>
      <c r="N708" s="2">
        <f t="shared" si="46"/>
        <v>469594000</v>
      </c>
      <c r="O708" s="2">
        <f t="shared" si="47"/>
        <v>1817104000</v>
      </c>
    </row>
    <row r="709" spans="1:15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>
        <f t="shared" si="44"/>
        <v>0.3028340738194325</v>
      </c>
      <c r="M709" s="45">
        <f t="shared" si="45"/>
        <v>8.3919877031272877E-2</v>
      </c>
      <c r="N709" s="2">
        <f t="shared" si="46"/>
        <v>580027000</v>
      </c>
      <c r="O709" s="2">
        <f t="shared" si="47"/>
        <v>2093091000</v>
      </c>
    </row>
    <row r="710" spans="1:15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>
        <f t="shared" si="44"/>
        <v>0.59110125916395351</v>
      </c>
      <c r="M710" s="45">
        <f t="shared" si="45"/>
        <v>0.20881744922881801</v>
      </c>
      <c r="N710" s="2">
        <f t="shared" si="46"/>
        <v>853851000</v>
      </c>
      <c r="O710" s="2">
        <f t="shared" si="47"/>
        <v>2417003000</v>
      </c>
    </row>
    <row r="711" spans="1:15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>
        <f t="shared" si="44"/>
        <v>0.59019190099743835</v>
      </c>
      <c r="M711" s="45">
        <f t="shared" si="45"/>
        <v>0.19744757489729081</v>
      </c>
      <c r="N711" s="2">
        <f t="shared" si="46"/>
        <v>806012000</v>
      </c>
      <c r="O711" s="2">
        <f t="shared" si="47"/>
        <v>2409256000</v>
      </c>
    </row>
    <row r="712" spans="1:15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>
        <f t="shared" si="44"/>
        <v>0.60292499287502332</v>
      </c>
      <c r="M712" s="45">
        <f t="shared" si="45"/>
        <v>0.21993137110268454</v>
      </c>
      <c r="N712" s="2">
        <f t="shared" si="46"/>
        <v>940692000</v>
      </c>
      <c r="O712" s="2">
        <f t="shared" si="47"/>
        <v>2578835000</v>
      </c>
    </row>
    <row r="713" spans="1:15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>
        <f t="shared" si="44"/>
        <v>0.62292757586325287</v>
      </c>
      <c r="M713" s="45">
        <f t="shared" si="45"/>
        <v>0.24084897860802529</v>
      </c>
      <c r="N713" s="2">
        <f t="shared" si="46"/>
        <v>1071178000</v>
      </c>
      <c r="O713" s="2">
        <f t="shared" si="47"/>
        <v>2770476000</v>
      </c>
    </row>
    <row r="714" spans="1:15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>
        <f t="shared" si="44"/>
        <v>0.94659558240443864</v>
      </c>
      <c r="M714" s="45">
        <f t="shared" si="45"/>
        <v>0.29347220429271842</v>
      </c>
      <c r="N714" s="2">
        <f t="shared" si="46"/>
        <v>891153000</v>
      </c>
      <c r="O714" s="2">
        <f t="shared" si="47"/>
        <v>2874417000</v>
      </c>
    </row>
    <row r="715" spans="1:15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>
        <f t="shared" si="44"/>
        <v>0.95953784992027036</v>
      </c>
      <c r="M715" s="45">
        <f t="shared" si="45"/>
        <v>0.31625367711941488</v>
      </c>
      <c r="N715" s="2">
        <f t="shared" si="46"/>
        <v>908544000</v>
      </c>
      <c r="O715" s="2">
        <f t="shared" si="47"/>
        <v>2756592000</v>
      </c>
    </row>
    <row r="716" spans="1:15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>
        <f t="shared" si="44"/>
        <v>0.97074983057820619</v>
      </c>
      <c r="M716" s="45">
        <f t="shared" si="45"/>
        <v>0.30648275619400328</v>
      </c>
      <c r="N716" s="2">
        <f t="shared" si="46"/>
        <v>905853000</v>
      </c>
      <c r="O716" s="2">
        <f t="shared" si="47"/>
        <v>2869188000</v>
      </c>
    </row>
    <row r="717" spans="1:15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>
        <f t="shared" si="44"/>
        <v>0.9739395944059005</v>
      </c>
      <c r="M717" s="45">
        <f t="shared" si="45"/>
        <v>0.31561521743749549</v>
      </c>
      <c r="N717" s="2">
        <f t="shared" si="46"/>
        <v>995214000</v>
      </c>
      <c r="O717" s="2">
        <f t="shared" si="47"/>
        <v>3071076000</v>
      </c>
    </row>
    <row r="718" spans="1:15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>
        <f t="shared" si="44"/>
        <v>0.34826317115555072</v>
      </c>
      <c r="M718" s="45">
        <f t="shared" si="45"/>
        <v>0.11132412320146799</v>
      </c>
      <c r="N718" s="2">
        <f t="shared" si="46"/>
        <v>515186000</v>
      </c>
      <c r="O718" s="2">
        <f t="shared" si="47"/>
        <v>1611693000</v>
      </c>
    </row>
    <row r="719" spans="1:15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>
        <f t="shared" si="44"/>
        <v>0.35765217721183318</v>
      </c>
      <c r="M719" s="45">
        <f t="shared" si="45"/>
        <v>0.10591190640830567</v>
      </c>
      <c r="N719" s="2">
        <f t="shared" si="46"/>
        <v>563954000</v>
      </c>
      <c r="O719" s="2">
        <f t="shared" si="47"/>
        <v>1904407000</v>
      </c>
    </row>
    <row r="720" spans="1:15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>
        <f t="shared" si="44"/>
        <v>0.37273204852649777</v>
      </c>
      <c r="M720" s="45">
        <f t="shared" si="45"/>
        <v>0.10383196584378848</v>
      </c>
      <c r="N720" s="2">
        <f t="shared" si="46"/>
        <v>595118000</v>
      </c>
      <c r="O720" s="2">
        <f t="shared" si="47"/>
        <v>2136332000</v>
      </c>
    </row>
    <row r="721" spans="1:15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>
        <f t="shared" si="44"/>
        <v>0.3775668321500335</v>
      </c>
      <c r="M721" s="45">
        <f t="shared" si="45"/>
        <v>0.12867010528351835</v>
      </c>
      <c r="N721" s="2">
        <f t="shared" si="46"/>
        <v>775649000</v>
      </c>
      <c r="O721" s="2">
        <f t="shared" si="47"/>
        <v>2276048000</v>
      </c>
    </row>
    <row r="722" spans="1:15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>
        <f t="shared" si="44"/>
        <v>0.8268257958985854</v>
      </c>
      <c r="M722" s="45">
        <f t="shared" si="45"/>
        <v>0.14588192530215369</v>
      </c>
      <c r="N722" s="2">
        <f t="shared" si="46"/>
        <v>4816000000</v>
      </c>
      <c r="O722" s="2">
        <f t="shared" si="47"/>
        <v>27296000000</v>
      </c>
    </row>
    <row r="723" spans="1:15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>
        <f t="shared" si="44"/>
        <v>0.82534667368790593</v>
      </c>
      <c r="M723" s="45">
        <f t="shared" si="45"/>
        <v>0.14019074366625708</v>
      </c>
      <c r="N723" s="2">
        <f t="shared" si="46"/>
        <v>4792000000</v>
      </c>
      <c r="O723" s="2">
        <f t="shared" si="47"/>
        <v>28212000000</v>
      </c>
    </row>
    <row r="724" spans="1:15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>
        <f t="shared" si="44"/>
        <v>0.83038084403272117</v>
      </c>
      <c r="M724" s="45">
        <f t="shared" si="45"/>
        <v>0.15073947667804324</v>
      </c>
      <c r="N724" s="2">
        <f t="shared" si="46"/>
        <v>5565000000</v>
      </c>
      <c r="O724" s="2">
        <f t="shared" si="47"/>
        <v>30656000000</v>
      </c>
    </row>
    <row r="725" spans="1:15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>
        <f t="shared" si="44"/>
        <v>0.83270326125308736</v>
      </c>
      <c r="M725" s="45">
        <f t="shared" si="45"/>
        <v>0.15033519834669087</v>
      </c>
      <c r="N725" s="2">
        <f t="shared" si="46"/>
        <v>5965000000</v>
      </c>
      <c r="O725" s="2">
        <f t="shared" si="47"/>
        <v>33040000000</v>
      </c>
    </row>
    <row r="726" spans="1:15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>
        <f t="shared" si="44"/>
        <v>0.67837160011529019</v>
      </c>
      <c r="M726" s="45">
        <f t="shared" si="45"/>
        <v>0.30171366703681074</v>
      </c>
      <c r="N726" s="2">
        <f t="shared" si="46"/>
        <v>532820000</v>
      </c>
      <c r="O726" s="2">
        <f t="shared" si="47"/>
        <v>1197990000</v>
      </c>
    </row>
    <row r="727" spans="1:15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>
        <f t="shared" si="44"/>
        <v>0.57625129698782807</v>
      </c>
      <c r="M727" s="45">
        <f t="shared" si="45"/>
        <v>0.18736773357631556</v>
      </c>
      <c r="N727" s="2">
        <f t="shared" si="46"/>
        <v>533613000</v>
      </c>
      <c r="O727" s="2">
        <f t="shared" si="47"/>
        <v>1641132000</v>
      </c>
    </row>
    <row r="728" spans="1:15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>
        <f t="shared" si="44"/>
        <v>0.57549625984496111</v>
      </c>
      <c r="M728" s="45">
        <f t="shared" si="45"/>
        <v>0.25588050863325607</v>
      </c>
      <c r="N728" s="2">
        <f t="shared" si="46"/>
        <v>845910000</v>
      </c>
      <c r="O728" s="2">
        <f t="shared" si="47"/>
        <v>1902521000</v>
      </c>
    </row>
    <row r="729" spans="1:15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>
        <f t="shared" si="44"/>
        <v>0.57034101096887058</v>
      </c>
      <c r="M729" s="45">
        <f t="shared" si="45"/>
        <v>0.28308664520477739</v>
      </c>
      <c r="N729" s="2">
        <f t="shared" si="46"/>
        <v>1068846000</v>
      </c>
      <c r="O729" s="2">
        <f t="shared" si="47"/>
        <v>2153428000</v>
      </c>
    </row>
    <row r="730" spans="1:15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t="e">
        <f t="shared" si="44"/>
        <v>#VALUE!</v>
      </c>
      <c r="M730" s="45" t="e">
        <f t="shared" si="45"/>
        <v>#VALUE!</v>
      </c>
      <c r="N730" s="2" t="e">
        <f t="shared" si="46"/>
        <v>#VALUE!</v>
      </c>
      <c r="O730" s="2" t="e">
        <f t="shared" si="47"/>
        <v>#VALUE!</v>
      </c>
    </row>
    <row r="731" spans="1:15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t="e">
        <f t="shared" si="44"/>
        <v>#VALUE!</v>
      </c>
      <c r="M731" s="45" t="e">
        <f t="shared" si="45"/>
        <v>#VALUE!</v>
      </c>
      <c r="N731" s="2" t="e">
        <f t="shared" si="46"/>
        <v>#VALUE!</v>
      </c>
      <c r="O731" s="2" t="e">
        <f t="shared" si="47"/>
        <v>#VALUE!</v>
      </c>
    </row>
    <row r="732" spans="1:15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t="e">
        <f t="shared" si="44"/>
        <v>#VALUE!</v>
      </c>
      <c r="M732" s="45" t="e">
        <f t="shared" si="45"/>
        <v>#VALUE!</v>
      </c>
      <c r="N732" s="2" t="e">
        <f t="shared" si="46"/>
        <v>#VALUE!</v>
      </c>
      <c r="O732" s="2" t="e">
        <f t="shared" si="47"/>
        <v>#VALUE!</v>
      </c>
    </row>
    <row r="733" spans="1:15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t="e">
        <f t="shared" si="44"/>
        <v>#VALUE!</v>
      </c>
      <c r="M733" s="45" t="e">
        <f t="shared" si="45"/>
        <v>#VALUE!</v>
      </c>
      <c r="N733" s="2" t="e">
        <f t="shared" si="46"/>
        <v>#VALUE!</v>
      </c>
      <c r="O733" s="2" t="e">
        <f t="shared" si="47"/>
        <v>#VALUE!</v>
      </c>
    </row>
    <row r="734" spans="1:15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>
        <f t="shared" si="44"/>
        <v>0.34569387591299461</v>
      </c>
      <c r="M734" s="45">
        <f t="shared" si="45"/>
        <v>0.10388741739572464</v>
      </c>
      <c r="N734" s="2">
        <f t="shared" si="46"/>
        <v>7766000000</v>
      </c>
      <c r="O734" s="2">
        <f t="shared" si="47"/>
        <v>25842000000</v>
      </c>
    </row>
    <row r="735" spans="1:15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>
        <f t="shared" si="44"/>
        <v>0.34150890727300409</v>
      </c>
      <c r="M735" s="45">
        <f t="shared" si="45"/>
        <v>0.11630208597675482</v>
      </c>
      <c r="N735" s="2">
        <f t="shared" si="46"/>
        <v>9166000000</v>
      </c>
      <c r="O735" s="2">
        <f t="shared" si="47"/>
        <v>26915000000</v>
      </c>
    </row>
    <row r="736" spans="1:15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>
        <f t="shared" si="44"/>
        <v>0.34131239780705969</v>
      </c>
      <c r="M736" s="45">
        <f t="shared" si="45"/>
        <v>0.12586563431759162</v>
      </c>
      <c r="N736" s="2">
        <f t="shared" si="46"/>
        <v>10469000000</v>
      </c>
      <c r="O736" s="2">
        <f t="shared" si="47"/>
        <v>28389000000</v>
      </c>
    </row>
    <row r="737" spans="1:15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>
        <f t="shared" si="44"/>
        <v>0.34190399801172633</v>
      </c>
      <c r="M737" s="45">
        <f t="shared" si="45"/>
        <v>0.13301099199042013</v>
      </c>
      <c r="N737" s="2">
        <f t="shared" si="46"/>
        <v>11774000000</v>
      </c>
      <c r="O737" s="2">
        <f t="shared" si="47"/>
        <v>30265000000</v>
      </c>
    </row>
    <row r="738" spans="1:15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>
        <f t="shared" si="44"/>
        <v>0.71131073907717435</v>
      </c>
      <c r="M738" s="45">
        <f t="shared" si="45"/>
        <v>0.38530012249897916</v>
      </c>
      <c r="N738" s="2">
        <f t="shared" si="46"/>
        <v>4718000000</v>
      </c>
      <c r="O738" s="2">
        <f t="shared" si="47"/>
        <v>8710000000</v>
      </c>
    </row>
    <row r="739" spans="1:15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>
        <f t="shared" si="44"/>
        <v>0.66661066778664424</v>
      </c>
      <c r="M739" s="45">
        <f t="shared" si="45"/>
        <v>0.35312893742125157</v>
      </c>
      <c r="N739" s="2">
        <f t="shared" si="46"/>
        <v>4204000000</v>
      </c>
      <c r="O739" s="2">
        <f t="shared" si="47"/>
        <v>7936000000</v>
      </c>
    </row>
    <row r="740" spans="1:15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>
        <f t="shared" si="44"/>
        <v>0.6504610226320201</v>
      </c>
      <c r="M740" s="45">
        <f t="shared" si="45"/>
        <v>0.26981465958833939</v>
      </c>
      <c r="N740" s="2">
        <f t="shared" si="46"/>
        <v>2897000000</v>
      </c>
      <c r="O740" s="2">
        <f t="shared" si="47"/>
        <v>6984000000</v>
      </c>
    </row>
    <row r="741" spans="1:15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>
        <f t="shared" si="44"/>
        <v>0.49924653405666064</v>
      </c>
      <c r="M741" s="45">
        <f t="shared" si="45"/>
        <v>-0.20268233875828812</v>
      </c>
      <c r="N741" s="2">
        <f t="shared" si="46"/>
        <v>-1345000000</v>
      </c>
      <c r="O741" s="2">
        <f t="shared" si="47"/>
        <v>3313000000</v>
      </c>
    </row>
    <row r="742" spans="1:15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>
        <f t="shared" si="44"/>
        <v>0.40256270940867522</v>
      </c>
      <c r="M742" s="45">
        <f t="shared" si="45"/>
        <v>8.199764556732772E-2</v>
      </c>
      <c r="N742" s="2">
        <f t="shared" si="46"/>
        <v>1811000000</v>
      </c>
      <c r="O742" s="2">
        <f t="shared" si="47"/>
        <v>8891000000</v>
      </c>
    </row>
    <row r="743" spans="1:15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>
        <f t="shared" si="44"/>
        <v>0.46558312775117305</v>
      </c>
      <c r="M743" s="45">
        <f t="shared" si="45"/>
        <v>0.17680065786291299</v>
      </c>
      <c r="N743" s="2">
        <f t="shared" si="46"/>
        <v>3655000000</v>
      </c>
      <c r="O743" s="2">
        <f t="shared" si="47"/>
        <v>9625000000</v>
      </c>
    </row>
    <row r="744" spans="1:15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>
        <f t="shared" si="44"/>
        <v>0.41952293972278931</v>
      </c>
      <c r="M744" s="45">
        <f t="shared" si="45"/>
        <v>0.11023960459868916</v>
      </c>
      <c r="N744" s="2">
        <f t="shared" si="46"/>
        <v>2052000000</v>
      </c>
      <c r="O744" s="2">
        <f t="shared" si="47"/>
        <v>7809000000</v>
      </c>
    </row>
    <row r="745" spans="1:15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>
        <f t="shared" si="44"/>
        <v>0.41366926048865427</v>
      </c>
      <c r="M745" s="45">
        <f t="shared" si="45"/>
        <v>0.12668008924198726</v>
      </c>
      <c r="N745" s="2">
        <f t="shared" si="46"/>
        <v>2328000000</v>
      </c>
      <c r="O745" s="2">
        <f t="shared" si="47"/>
        <v>7602000000</v>
      </c>
    </row>
    <row r="746" spans="1:15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>
        <f t="shared" si="44"/>
        <v>0.38345680481304023</v>
      </c>
      <c r="M746" s="45">
        <f t="shared" si="45"/>
        <v>0.18432934217793154</v>
      </c>
      <c r="N746" s="2">
        <f t="shared" si="46"/>
        <v>1028651000</v>
      </c>
      <c r="O746" s="2">
        <f t="shared" si="47"/>
        <v>2139883000</v>
      </c>
    </row>
    <row r="747" spans="1:15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>
        <f t="shared" si="44"/>
        <v>0.38618719185772166</v>
      </c>
      <c r="M747" s="45">
        <f t="shared" si="45"/>
        <v>0.19554695423900723</v>
      </c>
      <c r="N747" s="2">
        <f t="shared" si="46"/>
        <v>1153702000</v>
      </c>
      <c r="O747" s="2">
        <f t="shared" si="47"/>
        <v>2278455000</v>
      </c>
    </row>
    <row r="748" spans="1:15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>
        <f t="shared" si="44"/>
        <v>0.39182497638278702</v>
      </c>
      <c r="M748" s="45">
        <f t="shared" si="45"/>
        <v>0.2056645026385131</v>
      </c>
      <c r="N748" s="2">
        <f t="shared" si="46"/>
        <v>1280983000</v>
      </c>
      <c r="O748" s="2">
        <f t="shared" si="47"/>
        <v>2440485000</v>
      </c>
    </row>
    <row r="749" spans="1:15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>
        <f t="shared" si="44"/>
        <v>0.39626867389376064</v>
      </c>
      <c r="M749" s="45">
        <f t="shared" si="45"/>
        <v>0.19276355447057594</v>
      </c>
      <c r="N749" s="2">
        <f t="shared" si="46"/>
        <v>1155695000</v>
      </c>
      <c r="O749" s="2">
        <f t="shared" si="47"/>
        <v>2375790000</v>
      </c>
    </row>
    <row r="750" spans="1:15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>
        <f t="shared" si="44"/>
        <v>0.46599526541748582</v>
      </c>
      <c r="M750" s="45">
        <f t="shared" si="45"/>
        <v>7.627492677446536E-2</v>
      </c>
      <c r="N750" s="2">
        <f t="shared" si="46"/>
        <v>190100000</v>
      </c>
      <c r="O750" s="2">
        <f t="shared" si="47"/>
        <v>1161400000</v>
      </c>
    </row>
    <row r="751" spans="1:15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>
        <f t="shared" si="44"/>
        <v>0.49215632038566404</v>
      </c>
      <c r="M751" s="45">
        <f t="shared" si="45"/>
        <v>0.13316473702928044</v>
      </c>
      <c r="N751" s="2">
        <f t="shared" si="46"/>
        <v>337000000</v>
      </c>
      <c r="O751" s="2">
        <f t="shared" si="47"/>
        <v>1245500000</v>
      </c>
    </row>
    <row r="752" spans="1:15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>
        <f t="shared" si="44"/>
        <v>0.52964879852125701</v>
      </c>
      <c r="M752" s="45">
        <f t="shared" si="45"/>
        <v>0.17878003696857672</v>
      </c>
      <c r="N752" s="2">
        <f t="shared" si="46"/>
        <v>483600000</v>
      </c>
      <c r="O752" s="2">
        <f t="shared" si="47"/>
        <v>1432700000</v>
      </c>
    </row>
    <row r="753" spans="1:15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>
        <f t="shared" si="44"/>
        <v>0.55187630176157021</v>
      </c>
      <c r="M753" s="45">
        <f t="shared" si="45"/>
        <v>0.19737353055388851</v>
      </c>
      <c r="N753" s="2">
        <f t="shared" si="46"/>
        <v>559100000</v>
      </c>
      <c r="O753" s="2">
        <f t="shared" si="47"/>
        <v>1563300000</v>
      </c>
    </row>
    <row r="754" spans="1:15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>
        <f t="shared" si="44"/>
        <v>0.27374215849443095</v>
      </c>
      <c r="M754" s="45">
        <f t="shared" si="45"/>
        <v>0.14085264370759185</v>
      </c>
      <c r="N754" s="2">
        <f t="shared" si="46"/>
        <v>5501000000</v>
      </c>
      <c r="O754" s="2">
        <f t="shared" si="47"/>
        <v>10691000000</v>
      </c>
    </row>
    <row r="755" spans="1:15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>
        <f t="shared" si="44"/>
        <v>0.2815709819877934</v>
      </c>
      <c r="M755" s="45">
        <f t="shared" si="45"/>
        <v>0.14466828759986106</v>
      </c>
      <c r="N755" s="2">
        <f t="shared" si="46"/>
        <v>5831000000</v>
      </c>
      <c r="O755" s="2">
        <f t="shared" si="47"/>
        <v>11349000000</v>
      </c>
    </row>
    <row r="756" spans="1:15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>
        <f t="shared" si="44"/>
        <v>0.30673129260516829</v>
      </c>
      <c r="M756" s="45">
        <f t="shared" si="45"/>
        <v>0.17697830538347892</v>
      </c>
      <c r="N756" s="2">
        <f t="shared" si="46"/>
        <v>6828000000</v>
      </c>
      <c r="O756" s="2">
        <f t="shared" si="47"/>
        <v>11834000000</v>
      </c>
    </row>
    <row r="757" spans="1:15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>
        <f t="shared" si="44"/>
        <v>0.3091954607907994</v>
      </c>
      <c r="M757" s="45">
        <f t="shared" si="45"/>
        <v>0.17004223703628313</v>
      </c>
      <c r="N757" s="2">
        <f t="shared" si="46"/>
        <v>6683000000</v>
      </c>
      <c r="O757" s="2">
        <f t="shared" si="47"/>
        <v>12152000000</v>
      </c>
    </row>
    <row r="758" spans="1:15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>
        <f t="shared" si="44"/>
        <v>0.45307582268818114</v>
      </c>
      <c r="M758" s="45">
        <f t="shared" si="45"/>
        <v>0.27681371018067585</v>
      </c>
      <c r="N758" s="2">
        <f t="shared" si="46"/>
        <v>937738000</v>
      </c>
      <c r="O758" s="2">
        <f t="shared" si="47"/>
        <v>1534846000</v>
      </c>
    </row>
    <row r="759" spans="1:15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>
        <f t="shared" si="44"/>
        <v>0.45997516663222071</v>
      </c>
      <c r="M759" s="45">
        <f t="shared" si="45"/>
        <v>0.28341847938410664</v>
      </c>
      <c r="N759" s="2">
        <f t="shared" si="46"/>
        <v>1053174000</v>
      </c>
      <c r="O759" s="2">
        <f t="shared" si="47"/>
        <v>1709253000</v>
      </c>
    </row>
    <row r="760" spans="1:15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>
        <f t="shared" si="44"/>
        <v>0.46121550987411208</v>
      </c>
      <c r="M760" s="45">
        <f t="shared" si="45"/>
        <v>0.22494371702329949</v>
      </c>
      <c r="N760" s="2">
        <f t="shared" si="46"/>
        <v>711205000</v>
      </c>
      <c r="O760" s="2">
        <f t="shared" si="47"/>
        <v>1458226000</v>
      </c>
    </row>
    <row r="761" spans="1:15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>
        <f t="shared" si="44"/>
        <v>0.44662769850612472</v>
      </c>
      <c r="M761" s="45">
        <f t="shared" si="45"/>
        <v>-1.2138659994385039E-2</v>
      </c>
      <c r="N761" s="2">
        <f t="shared" si="46"/>
        <v>-19716000</v>
      </c>
      <c r="O761" s="2">
        <f t="shared" si="47"/>
        <v>725427000</v>
      </c>
    </row>
    <row r="762" spans="1:15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>
        <f t="shared" si="44"/>
        <v>0.28367469114525701</v>
      </c>
      <c r="M762" s="45">
        <f t="shared" si="45"/>
        <v>6.9245142680913599E-2</v>
      </c>
      <c r="N762" s="2">
        <f t="shared" si="46"/>
        <v>3817000000</v>
      </c>
      <c r="O762" s="2">
        <f t="shared" si="47"/>
        <v>15637000000</v>
      </c>
    </row>
    <row r="763" spans="1:15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>
        <f t="shared" si="44"/>
        <v>0.28669852419060782</v>
      </c>
      <c r="M763" s="45">
        <f t="shared" si="45"/>
        <v>5.1854837161993593E-2</v>
      </c>
      <c r="N763" s="2">
        <f t="shared" si="46"/>
        <v>2702000000</v>
      </c>
      <c r="O763" s="2">
        <f t="shared" si="47"/>
        <v>14939000000</v>
      </c>
    </row>
    <row r="764" spans="1:15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>
        <f t="shared" si="44"/>
        <v>0.29160265746264191</v>
      </c>
      <c r="M764" s="45">
        <f t="shared" si="45"/>
        <v>6.2725694790814593E-2</v>
      </c>
      <c r="N764" s="2">
        <f t="shared" si="46"/>
        <v>3144000000</v>
      </c>
      <c r="O764" s="2">
        <f t="shared" si="47"/>
        <v>14616000000</v>
      </c>
    </row>
    <row r="765" spans="1:15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>
        <f t="shared" si="44"/>
        <v>0.2307966303941299</v>
      </c>
      <c r="M765" s="45">
        <f t="shared" si="45"/>
        <v>7.2512422304938651E-2</v>
      </c>
      <c r="N765" s="2">
        <f t="shared" si="46"/>
        <v>8143000000</v>
      </c>
      <c r="O765" s="2">
        <f t="shared" si="47"/>
        <v>25918000000</v>
      </c>
    </row>
    <row r="766" spans="1:15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>
        <f t="shared" si="44"/>
        <v>0.19805475631498115</v>
      </c>
      <c r="M766" s="45">
        <f t="shared" si="45"/>
        <v>7.8233393938324125E-2</v>
      </c>
      <c r="N766" s="2">
        <f t="shared" si="46"/>
        <v>4432000000</v>
      </c>
      <c r="O766" s="2">
        <f t="shared" si="47"/>
        <v>11220000000</v>
      </c>
    </row>
    <row r="767" spans="1:15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>
        <f t="shared" si="44"/>
        <v>0.19312904416765442</v>
      </c>
      <c r="M767" s="45">
        <f t="shared" si="45"/>
        <v>7.7395410294774883E-2</v>
      </c>
      <c r="N767" s="2">
        <f t="shared" si="46"/>
        <v>3983000000</v>
      </c>
      <c r="O767" s="2">
        <f t="shared" si="47"/>
        <v>9939000000</v>
      </c>
    </row>
    <row r="768" spans="1:15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>
        <f t="shared" si="44"/>
        <v>0.18653343836809155</v>
      </c>
      <c r="M768" s="45">
        <f t="shared" si="45"/>
        <v>7.7822463617894605E-2</v>
      </c>
      <c r="N768" s="2">
        <f t="shared" si="46"/>
        <v>3754000000</v>
      </c>
      <c r="O768" s="2">
        <f t="shared" si="47"/>
        <v>8998000000</v>
      </c>
    </row>
    <row r="769" spans="1:15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>
        <f t="shared" si="44"/>
        <v>0.59966962510250743</v>
      </c>
      <c r="M769" s="45">
        <f t="shared" si="45"/>
        <v>0.27175205566998706</v>
      </c>
      <c r="N769" s="2">
        <f t="shared" si="46"/>
        <v>762839000</v>
      </c>
      <c r="O769" s="2">
        <f t="shared" si="47"/>
        <v>1683341000</v>
      </c>
    </row>
    <row r="770" spans="1:15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>
        <f t="shared" si="44"/>
        <v>0.61002316242297794</v>
      </c>
      <c r="M770" s="45">
        <f t="shared" si="45"/>
        <v>0.2970930415187672</v>
      </c>
      <c r="N770" s="2">
        <f t="shared" si="46"/>
        <v>898497000</v>
      </c>
      <c r="O770" s="2">
        <f t="shared" si="47"/>
        <v>1844890000</v>
      </c>
    </row>
    <row r="771" spans="1:15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>
        <f t="shared" ref="L771:L834" si="48">1-(F771/E771)</f>
        <v>0.60011667421324488</v>
      </c>
      <c r="M771" s="45">
        <f t="shared" ref="M771:M834" si="49">N771/E771</f>
        <v>0.28247989870911289</v>
      </c>
      <c r="N771" s="2">
        <f t="shared" ref="N771:N834" si="50">O771-SUM(G771:I771)</f>
        <v>869659000</v>
      </c>
      <c r="O771" s="2">
        <f t="shared" ref="O771:O834" si="51">E771-F771</f>
        <v>1847554000</v>
      </c>
    </row>
    <row r="772" spans="1:15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>
        <f t="shared" si="48"/>
        <v>0.58846048898788172</v>
      </c>
      <c r="M772" s="45">
        <f t="shared" si="49"/>
        <v>0.23322953123163975</v>
      </c>
      <c r="N772" s="2">
        <f t="shared" si="50"/>
        <v>708587000</v>
      </c>
      <c r="O772" s="2">
        <f t="shared" si="51"/>
        <v>1787833000</v>
      </c>
    </row>
    <row r="773" spans="1:15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>
        <f t="shared" si="48"/>
        <v>0.16143417004374261</v>
      </c>
      <c r="M773" s="45">
        <f t="shared" si="49"/>
        <v>8.9751720074856711E-2</v>
      </c>
      <c r="N773" s="2">
        <f t="shared" si="50"/>
        <v>785476000</v>
      </c>
      <c r="O773" s="2">
        <f t="shared" si="51"/>
        <v>1412816000</v>
      </c>
    </row>
    <row r="774" spans="1:15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>
        <f t="shared" si="48"/>
        <v>0.1679841129312033</v>
      </c>
      <c r="M774" s="45">
        <f t="shared" si="49"/>
        <v>9.8111838060267992E-2</v>
      </c>
      <c r="N774" s="2">
        <f t="shared" si="50"/>
        <v>914035000</v>
      </c>
      <c r="O774" s="2">
        <f t="shared" si="51"/>
        <v>1564983000</v>
      </c>
    </row>
    <row r="775" spans="1:15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>
        <f t="shared" si="48"/>
        <v>0.19522967902267119</v>
      </c>
      <c r="M775" s="45">
        <f t="shared" si="49"/>
        <v>0.11495960162623303</v>
      </c>
      <c r="N775" s="2">
        <f t="shared" si="50"/>
        <v>1064970000</v>
      </c>
      <c r="O775" s="2">
        <f t="shared" si="51"/>
        <v>1808581000</v>
      </c>
    </row>
    <row r="776" spans="1:15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>
        <f t="shared" si="48"/>
        <v>0.22662230773947978</v>
      </c>
      <c r="M776" s="45">
        <f t="shared" si="49"/>
        <v>0.13505940845243167</v>
      </c>
      <c r="N776" s="2">
        <f t="shared" si="50"/>
        <v>1286201000</v>
      </c>
      <c r="O776" s="2">
        <f t="shared" si="51"/>
        <v>2158175000</v>
      </c>
    </row>
    <row r="777" spans="1:15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>
        <f t="shared" si="48"/>
        <v>0.33783255086071984</v>
      </c>
      <c r="M777" s="45">
        <f t="shared" si="49"/>
        <v>0.159037558685446</v>
      </c>
      <c r="N777" s="2">
        <f t="shared" si="50"/>
        <v>813000000</v>
      </c>
      <c r="O777" s="2">
        <f t="shared" si="51"/>
        <v>1727000000</v>
      </c>
    </row>
    <row r="778" spans="1:15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>
        <f t="shared" si="48"/>
        <v>0.33958499600957703</v>
      </c>
      <c r="M778" s="45">
        <f t="shared" si="49"/>
        <v>0.17597765363128492</v>
      </c>
      <c r="N778" s="2">
        <f t="shared" si="50"/>
        <v>882000000</v>
      </c>
      <c r="O778" s="2">
        <f t="shared" si="51"/>
        <v>1702000000</v>
      </c>
    </row>
    <row r="779" spans="1:15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>
        <f t="shared" si="48"/>
        <v>0.34133385795789883</v>
      </c>
      <c r="M779" s="45">
        <f t="shared" si="49"/>
        <v>0.14932126696832579</v>
      </c>
      <c r="N779" s="2">
        <f t="shared" si="50"/>
        <v>759000000</v>
      </c>
      <c r="O779" s="2">
        <f t="shared" si="51"/>
        <v>1735000000</v>
      </c>
    </row>
    <row r="780" spans="1:15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>
        <f t="shared" si="48"/>
        <v>0.31270925405115846</v>
      </c>
      <c r="M780" s="45">
        <f t="shared" si="49"/>
        <v>0.1538770590598634</v>
      </c>
      <c r="N780" s="2">
        <f t="shared" si="50"/>
        <v>1149000000</v>
      </c>
      <c r="O780" s="2">
        <f t="shared" si="51"/>
        <v>2335000000</v>
      </c>
    </row>
    <row r="781" spans="1:15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>
        <f t="shared" si="48"/>
        <v>0.28048347382042904</v>
      </c>
      <c r="M781" s="45">
        <f t="shared" si="49"/>
        <v>7.0934601883877194E-2</v>
      </c>
      <c r="N781" s="2">
        <f t="shared" si="50"/>
        <v>634153000</v>
      </c>
      <c r="O781" s="2">
        <f t="shared" si="51"/>
        <v>2507513000</v>
      </c>
    </row>
    <row r="782" spans="1:15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>
        <f t="shared" si="48"/>
        <v>0.27780693084892683</v>
      </c>
      <c r="M782" s="45">
        <f t="shared" si="49"/>
        <v>7.0816755393228098E-2</v>
      </c>
      <c r="N782" s="2">
        <f t="shared" si="50"/>
        <v>677054000</v>
      </c>
      <c r="O782" s="2">
        <f t="shared" si="51"/>
        <v>2656014000</v>
      </c>
    </row>
    <row r="783" spans="1:15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>
        <f t="shared" si="48"/>
        <v>0.28070634697952734</v>
      </c>
      <c r="M783" s="45">
        <f t="shared" si="49"/>
        <v>6.8953341837497198E-2</v>
      </c>
      <c r="N783" s="2">
        <f t="shared" si="50"/>
        <v>715142000</v>
      </c>
      <c r="O783" s="2">
        <f t="shared" si="51"/>
        <v>2911315000</v>
      </c>
    </row>
    <row r="784" spans="1:15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>
        <f t="shared" si="48"/>
        <v>0.28338086829952891</v>
      </c>
      <c r="M784" s="45">
        <f t="shared" si="49"/>
        <v>7.2335214129366915E-2</v>
      </c>
      <c r="N784" s="2">
        <f t="shared" si="50"/>
        <v>768903000</v>
      </c>
      <c r="O784" s="2">
        <f t="shared" si="51"/>
        <v>3012259000</v>
      </c>
    </row>
    <row r="785" spans="1:15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>
        <f t="shared" si="48"/>
        <v>0.62739671871911451</v>
      </c>
      <c r="M785" s="45">
        <f t="shared" si="49"/>
        <v>6.938130065230283E-2</v>
      </c>
      <c r="N785" s="2">
        <f t="shared" si="50"/>
        <v>351000000</v>
      </c>
      <c r="O785" s="2">
        <f t="shared" si="51"/>
        <v>3174000000</v>
      </c>
    </row>
    <row r="786" spans="1:15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>
        <f t="shared" si="48"/>
        <v>0.61498257839721249</v>
      </c>
      <c r="M786" s="45">
        <f t="shared" si="49"/>
        <v>9.910956252419667E-2</v>
      </c>
      <c r="N786" s="2">
        <f t="shared" si="50"/>
        <v>512000000</v>
      </c>
      <c r="O786" s="2">
        <f t="shared" si="51"/>
        <v>3177000000</v>
      </c>
    </row>
    <row r="787" spans="1:15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>
        <f t="shared" si="48"/>
        <v>0.62028389988793431</v>
      </c>
      <c r="M787" s="45">
        <f t="shared" si="49"/>
        <v>0.13074336944340681</v>
      </c>
      <c r="N787" s="2">
        <f t="shared" si="50"/>
        <v>700000000</v>
      </c>
      <c r="O787" s="2">
        <f t="shared" si="51"/>
        <v>3321000000</v>
      </c>
    </row>
    <row r="788" spans="1:15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>
        <f t="shared" si="48"/>
        <v>0.62650826062743636</v>
      </c>
      <c r="M788" s="45">
        <f t="shared" si="49"/>
        <v>0.1202895860404678</v>
      </c>
      <c r="N788" s="2">
        <f t="shared" si="50"/>
        <v>648000000</v>
      </c>
      <c r="O788" s="2">
        <f t="shared" si="51"/>
        <v>3375000000</v>
      </c>
    </row>
    <row r="789" spans="1:15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>
        <f t="shared" si="48"/>
        <v>0.43042949003138353</v>
      </c>
      <c r="M789" s="45">
        <f t="shared" si="49"/>
        <v>0.17399791579247748</v>
      </c>
      <c r="N789" s="2">
        <f t="shared" si="50"/>
        <v>1156086000</v>
      </c>
      <c r="O789" s="2">
        <f t="shared" si="51"/>
        <v>2859882000</v>
      </c>
    </row>
    <row r="790" spans="1:15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>
        <f t="shared" si="48"/>
        <v>0.45911163310677083</v>
      </c>
      <c r="M790" s="45">
        <f t="shared" si="49"/>
        <v>0.18985460418223757</v>
      </c>
      <c r="N790" s="2">
        <f t="shared" si="50"/>
        <v>1356716000</v>
      </c>
      <c r="O790" s="2">
        <f t="shared" si="51"/>
        <v>3280848000</v>
      </c>
    </row>
    <row r="791" spans="1:15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>
        <f t="shared" si="48"/>
        <v>0.44951095210736847</v>
      </c>
      <c r="M791" s="45">
        <f t="shared" si="49"/>
        <v>0.19373847309697637</v>
      </c>
      <c r="N791" s="2">
        <f t="shared" si="50"/>
        <v>1437882000</v>
      </c>
      <c r="O791" s="2">
        <f t="shared" si="51"/>
        <v>3336166000</v>
      </c>
    </row>
    <row r="792" spans="1:15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>
        <f t="shared" si="48"/>
        <v>0.45794588760822597</v>
      </c>
      <c r="M792" s="45">
        <f t="shared" si="49"/>
        <v>0.19134135124751139</v>
      </c>
      <c r="N792" s="2">
        <f t="shared" si="50"/>
        <v>1413367000</v>
      </c>
      <c r="O792" s="2">
        <f t="shared" si="51"/>
        <v>3382675000</v>
      </c>
    </row>
    <row r="793" spans="1:15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>
        <f t="shared" si="48"/>
        <v>0.21177353375450825</v>
      </c>
      <c r="M793" s="45">
        <f t="shared" si="49"/>
        <v>4.9887444630019609E-2</v>
      </c>
      <c r="N793" s="2">
        <f t="shared" si="50"/>
        <v>2061000000</v>
      </c>
      <c r="O793" s="2">
        <f t="shared" si="51"/>
        <v>8749000000</v>
      </c>
    </row>
    <row r="794" spans="1:15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>
        <f t="shared" si="48"/>
        <v>0.2130721649484536</v>
      </c>
      <c r="M794" s="45">
        <f t="shared" si="49"/>
        <v>4.8701030927835051E-2</v>
      </c>
      <c r="N794" s="2">
        <f t="shared" si="50"/>
        <v>2362000000</v>
      </c>
      <c r="O794" s="2">
        <f t="shared" si="51"/>
        <v>10334000000</v>
      </c>
    </row>
    <row r="795" spans="1:15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>
        <f t="shared" si="48"/>
        <v>0.18456777616091657</v>
      </c>
      <c r="M795" s="45">
        <f t="shared" si="49"/>
        <v>4.3231593877212697E-2</v>
      </c>
      <c r="N795" s="2">
        <f t="shared" si="50"/>
        <v>2347000000</v>
      </c>
      <c r="O795" s="2">
        <f t="shared" si="51"/>
        <v>10020000000</v>
      </c>
    </row>
    <row r="796" spans="1:15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>
        <f t="shared" si="48"/>
        <v>0.17234594236745804</v>
      </c>
      <c r="M796" s="45">
        <f t="shared" si="49"/>
        <v>3.2016035601978708E-2</v>
      </c>
      <c r="N796" s="2">
        <f t="shared" si="50"/>
        <v>1741000000</v>
      </c>
      <c r="O796" s="2">
        <f t="shared" si="51"/>
        <v>9372000000</v>
      </c>
    </row>
    <row r="797" spans="1:15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>
        <f t="shared" si="48"/>
        <v>0.48954060306783054</v>
      </c>
      <c r="M797" s="45">
        <f t="shared" si="49"/>
        <v>0.21537025876314714</v>
      </c>
      <c r="N797" s="2">
        <f t="shared" si="50"/>
        <v>22156000000</v>
      </c>
      <c r="O797" s="2">
        <f t="shared" si="51"/>
        <v>50361000000</v>
      </c>
    </row>
    <row r="798" spans="1:15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>
        <f t="shared" si="48"/>
        <v>0.49492207752599959</v>
      </c>
      <c r="M798" s="45">
        <f t="shared" si="49"/>
        <v>0.20649201459839173</v>
      </c>
      <c r="N798" s="2">
        <f t="shared" si="50"/>
        <v>20312000000</v>
      </c>
      <c r="O798" s="2">
        <f t="shared" si="51"/>
        <v>48684000000</v>
      </c>
    </row>
    <row r="799" spans="1:15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>
        <f t="shared" si="48"/>
        <v>0.50011315508712939</v>
      </c>
      <c r="M799" s="45">
        <f t="shared" si="49"/>
        <v>0.1997133404459388</v>
      </c>
      <c r="N799" s="2">
        <f t="shared" si="50"/>
        <v>18532000000</v>
      </c>
      <c r="O799" s="2">
        <f t="shared" si="51"/>
        <v>46407000000</v>
      </c>
    </row>
    <row r="800" spans="1:15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>
        <f t="shared" si="48"/>
        <v>0.4977184032492874</v>
      </c>
      <c r="M800" s="45">
        <f t="shared" si="49"/>
        <v>0.19193550360284312</v>
      </c>
      <c r="N800" s="2">
        <f t="shared" si="50"/>
        <v>15689000000</v>
      </c>
      <c r="O800" s="2">
        <f t="shared" si="51"/>
        <v>40684000000</v>
      </c>
    </row>
    <row r="801" spans="1:15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>
        <f t="shared" si="48"/>
        <v>0.54057639998206186</v>
      </c>
      <c r="M801" s="45">
        <f t="shared" si="49"/>
        <v>0.2030118963488276</v>
      </c>
      <c r="N801" s="2">
        <f t="shared" si="50"/>
        <v>262563000</v>
      </c>
      <c r="O801" s="2">
        <f t="shared" si="51"/>
        <v>699148000</v>
      </c>
    </row>
    <row r="802" spans="1:15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>
        <f t="shared" si="48"/>
        <v>0.54908217373560153</v>
      </c>
      <c r="M802" s="45">
        <f t="shared" si="49"/>
        <v>0.19371878308684165</v>
      </c>
      <c r="N802" s="2">
        <f t="shared" si="50"/>
        <v>266762000</v>
      </c>
      <c r="O802" s="2">
        <f t="shared" si="51"/>
        <v>756118000</v>
      </c>
    </row>
    <row r="803" spans="1:15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>
        <f t="shared" si="48"/>
        <v>0.5492745693081269</v>
      </c>
      <c r="M803" s="45">
        <f t="shared" si="49"/>
        <v>0.17516070391376537</v>
      </c>
      <c r="N803" s="2">
        <f t="shared" si="50"/>
        <v>260255000</v>
      </c>
      <c r="O803" s="2">
        <f t="shared" si="51"/>
        <v>816116000</v>
      </c>
    </row>
    <row r="804" spans="1:15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>
        <f t="shared" si="48"/>
        <v>0.55576156195299053</v>
      </c>
      <c r="M804" s="45">
        <f t="shared" si="49"/>
        <v>0.19235004607052161</v>
      </c>
      <c r="N804" s="2">
        <f t="shared" si="50"/>
        <v>308124000</v>
      </c>
      <c r="O804" s="2">
        <f t="shared" si="51"/>
        <v>890270000</v>
      </c>
    </row>
    <row r="805" spans="1:15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>
        <f t="shared" si="48"/>
        <v>0.4166423883356265</v>
      </c>
      <c r="M805" s="45">
        <f t="shared" si="49"/>
        <v>0.17306232336185062</v>
      </c>
      <c r="N805" s="2">
        <f t="shared" si="50"/>
        <v>488286000</v>
      </c>
      <c r="O805" s="2">
        <f t="shared" si="51"/>
        <v>1175534000</v>
      </c>
    </row>
    <row r="806" spans="1:15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>
        <f t="shared" si="48"/>
        <v>0.43489679284336458</v>
      </c>
      <c r="M806" s="45">
        <f t="shared" si="49"/>
        <v>0.17558694921866533</v>
      </c>
      <c r="N806" s="2">
        <f t="shared" si="50"/>
        <v>518490000</v>
      </c>
      <c r="O806" s="2">
        <f t="shared" si="51"/>
        <v>1284205000</v>
      </c>
    </row>
    <row r="807" spans="1:15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>
        <f t="shared" si="48"/>
        <v>0.44103462711908858</v>
      </c>
      <c r="M807" s="45">
        <f t="shared" si="49"/>
        <v>0.19220095754197866</v>
      </c>
      <c r="N807" s="2">
        <f t="shared" si="50"/>
        <v>593619000</v>
      </c>
      <c r="O807" s="2">
        <f t="shared" si="51"/>
        <v>1362150000</v>
      </c>
    </row>
    <row r="808" spans="1:15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>
        <f t="shared" si="48"/>
        <v>0.44707724194550857</v>
      </c>
      <c r="M808" s="45">
        <f t="shared" si="49"/>
        <v>0.19712330257883315</v>
      </c>
      <c r="N808" s="2">
        <f t="shared" si="50"/>
        <v>595941000</v>
      </c>
      <c r="O808" s="2">
        <f t="shared" si="51"/>
        <v>1351599000</v>
      </c>
    </row>
    <row r="809" spans="1:15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>
        <f t="shared" si="48"/>
        <v>0.64164165220683123</v>
      </c>
      <c r="M809" s="45">
        <f t="shared" si="49"/>
        <v>0.16736749372703488</v>
      </c>
      <c r="N809" s="2">
        <f t="shared" si="50"/>
        <v>237859000</v>
      </c>
      <c r="O809" s="2">
        <f t="shared" si="51"/>
        <v>911887000</v>
      </c>
    </row>
    <row r="810" spans="1:15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>
        <f t="shared" si="48"/>
        <v>0.69718452871505643</v>
      </c>
      <c r="M810" s="45">
        <f t="shared" si="49"/>
        <v>0.23516916144019581</v>
      </c>
      <c r="N810" s="2">
        <f t="shared" si="50"/>
        <v>437734000</v>
      </c>
      <c r="O810" s="2">
        <f t="shared" si="51"/>
        <v>1297710000</v>
      </c>
    </row>
    <row r="811" spans="1:15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>
        <f t="shared" si="48"/>
        <v>0.69795320399213967</v>
      </c>
      <c r="M811" s="45">
        <f t="shared" si="49"/>
        <v>0.28188472457858094</v>
      </c>
      <c r="N811" s="2">
        <f t="shared" si="50"/>
        <v>625717000</v>
      </c>
      <c r="O811" s="2">
        <f t="shared" si="51"/>
        <v>1549290000</v>
      </c>
    </row>
    <row r="812" spans="1:15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>
        <f t="shared" si="48"/>
        <v>0.69482436635168932</v>
      </c>
      <c r="M812" s="45">
        <f t="shared" si="49"/>
        <v>0.24080574622879761</v>
      </c>
      <c r="N812" s="2">
        <f t="shared" si="50"/>
        <v>577542000</v>
      </c>
      <c r="O812" s="2">
        <f t="shared" si="51"/>
        <v>1666448000</v>
      </c>
    </row>
    <row r="813" spans="1:15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>
        <f t="shared" si="48"/>
        <v>0.5980306594824315</v>
      </c>
      <c r="M813" s="45">
        <f t="shared" si="49"/>
        <v>0.23774379600819609</v>
      </c>
      <c r="N813" s="2">
        <f t="shared" si="50"/>
        <v>12531000000</v>
      </c>
      <c r="O813" s="2">
        <f t="shared" si="51"/>
        <v>31521000000</v>
      </c>
    </row>
    <row r="814" spans="1:15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>
        <f t="shared" si="48"/>
        <v>0.6373545731161625</v>
      </c>
      <c r="M814" s="45">
        <f t="shared" si="49"/>
        <v>0.27997136209056739</v>
      </c>
      <c r="N814" s="2">
        <f t="shared" si="50"/>
        <v>15642000000</v>
      </c>
      <c r="O814" s="2">
        <f t="shared" si="51"/>
        <v>35609000000</v>
      </c>
    </row>
    <row r="815" spans="1:15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>
        <f t="shared" si="48"/>
        <v>0.62648360581699936</v>
      </c>
      <c r="M815" s="45">
        <f t="shared" si="49"/>
        <v>0.2593442326799747</v>
      </c>
      <c r="N815" s="2">
        <f t="shared" si="50"/>
        <v>14356000000</v>
      </c>
      <c r="O815" s="2">
        <f t="shared" si="51"/>
        <v>34679000000</v>
      </c>
    </row>
    <row r="816" spans="1:15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>
        <f t="shared" si="48"/>
        <v>0.60940946671830543</v>
      </c>
      <c r="M816" s="45">
        <f t="shared" si="49"/>
        <v>0.24853924259518076</v>
      </c>
      <c r="N816" s="2">
        <f t="shared" si="50"/>
        <v>14760000000</v>
      </c>
      <c r="O816" s="2">
        <f t="shared" si="51"/>
        <v>36191000000</v>
      </c>
    </row>
    <row r="817" spans="1:15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>
        <f t="shared" si="48"/>
        <v>0.86644703497212361</v>
      </c>
      <c r="M817" s="45">
        <f t="shared" si="49"/>
        <v>0.30613279270146987</v>
      </c>
      <c r="N817" s="2">
        <f t="shared" si="50"/>
        <v>1208000000</v>
      </c>
      <c r="O817" s="2">
        <f t="shared" si="51"/>
        <v>3419000000</v>
      </c>
    </row>
    <row r="818" spans="1:15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>
        <f t="shared" si="48"/>
        <v>0.8578835729436719</v>
      </c>
      <c r="M818" s="45">
        <f t="shared" si="49"/>
        <v>0.30638699033702571</v>
      </c>
      <c r="N818" s="2">
        <f t="shared" si="50"/>
        <v>1300000000</v>
      </c>
      <c r="O818" s="2">
        <f t="shared" si="51"/>
        <v>3640000000</v>
      </c>
    </row>
    <row r="819" spans="1:15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>
        <f t="shared" si="48"/>
        <v>0.83420801526717558</v>
      </c>
      <c r="M819" s="45">
        <f t="shared" si="49"/>
        <v>0.21135496183206107</v>
      </c>
      <c r="N819" s="2">
        <f t="shared" si="50"/>
        <v>886000000</v>
      </c>
      <c r="O819" s="2">
        <f t="shared" si="51"/>
        <v>3497000000</v>
      </c>
    </row>
    <row r="820" spans="1:15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>
        <f t="shared" si="48"/>
        <v>0.84448231785257777</v>
      </c>
      <c r="M820" s="45">
        <f t="shared" si="49"/>
        <v>0.26459309757136773</v>
      </c>
      <c r="N820" s="2">
        <f t="shared" si="50"/>
        <v>1242000000</v>
      </c>
      <c r="O820" s="2">
        <f t="shared" si="51"/>
        <v>3964000000</v>
      </c>
    </row>
    <row r="821" spans="1:15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>
        <f t="shared" si="48"/>
        <v>0.30043016657514188</v>
      </c>
      <c r="M821" s="45">
        <f t="shared" si="49"/>
        <v>8.1868936481786558E-2</v>
      </c>
      <c r="N821" s="2">
        <f t="shared" si="50"/>
        <v>1789000000</v>
      </c>
      <c r="O821" s="2">
        <f t="shared" si="51"/>
        <v>6565000000</v>
      </c>
    </row>
    <row r="822" spans="1:15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>
        <f t="shared" si="48"/>
        <v>0.30664736192138997</v>
      </c>
      <c r="M822" s="45">
        <f t="shared" si="49"/>
        <v>8.9979985521441042E-2</v>
      </c>
      <c r="N822" s="2">
        <f t="shared" si="50"/>
        <v>2113000000</v>
      </c>
      <c r="O822" s="2">
        <f t="shared" si="51"/>
        <v>7201000000</v>
      </c>
    </row>
    <row r="823" spans="1:15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>
        <f t="shared" si="48"/>
        <v>0.31176694753779055</v>
      </c>
      <c r="M823" s="45">
        <f t="shared" si="49"/>
        <v>0.10428928314349832</v>
      </c>
      <c r="N823" s="2">
        <f t="shared" si="50"/>
        <v>2463000000</v>
      </c>
      <c r="O823" s="2">
        <f t="shared" si="51"/>
        <v>7363000000</v>
      </c>
    </row>
    <row r="824" spans="1:15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>
        <f t="shared" si="48"/>
        <v>0.30838363514419853</v>
      </c>
      <c r="M824" s="45">
        <f t="shared" si="49"/>
        <v>0.10659512631343618</v>
      </c>
      <c r="N824" s="2">
        <f t="shared" si="50"/>
        <v>2384000000</v>
      </c>
      <c r="O824" s="2">
        <f t="shared" si="51"/>
        <v>6897000000</v>
      </c>
    </row>
    <row r="825" spans="1:15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42" t="e">
        <f>1-(F825/E825)</f>
        <v>#VALUE!</v>
      </c>
      <c r="M825" s="45" t="e">
        <f t="shared" si="49"/>
        <v>#VALUE!</v>
      </c>
      <c r="N825" s="2" t="e">
        <f t="shared" si="50"/>
        <v>#VALUE!</v>
      </c>
      <c r="O825" s="2" t="e">
        <f t="shared" si="51"/>
        <v>#VALUE!</v>
      </c>
    </row>
    <row r="826" spans="1:15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t="e">
        <f t="shared" si="48"/>
        <v>#VALUE!</v>
      </c>
      <c r="M826" s="45" t="e">
        <f t="shared" si="49"/>
        <v>#VALUE!</v>
      </c>
      <c r="N826" s="2" t="e">
        <f t="shared" si="50"/>
        <v>#VALUE!</v>
      </c>
      <c r="O826" s="2" t="e">
        <f t="shared" si="51"/>
        <v>#VALUE!</v>
      </c>
    </row>
    <row r="827" spans="1:15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t="e">
        <f t="shared" si="48"/>
        <v>#VALUE!</v>
      </c>
      <c r="M827" s="45" t="e">
        <f t="shared" si="49"/>
        <v>#VALUE!</v>
      </c>
      <c r="N827" s="2" t="e">
        <f t="shared" si="50"/>
        <v>#VALUE!</v>
      </c>
      <c r="O827" s="2" t="e">
        <f t="shared" si="51"/>
        <v>#VALUE!</v>
      </c>
    </row>
    <row r="828" spans="1:15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t="e">
        <f t="shared" si="48"/>
        <v>#VALUE!</v>
      </c>
      <c r="M828" s="45" t="e">
        <f t="shared" si="49"/>
        <v>#VALUE!</v>
      </c>
      <c r="N828" s="2" t="e">
        <f t="shared" si="50"/>
        <v>#VALUE!</v>
      </c>
      <c r="O828" s="2" t="e">
        <f t="shared" si="51"/>
        <v>#VALUE!</v>
      </c>
    </row>
    <row r="829" spans="1:15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>
        <f t="shared" si="48"/>
        <v>0.57485614797824869</v>
      </c>
      <c r="M829" s="45">
        <f t="shared" si="49"/>
        <v>0.18646317937519039</v>
      </c>
      <c r="N829" s="2">
        <f t="shared" si="50"/>
        <v>560127000</v>
      </c>
      <c r="O829" s="2">
        <f t="shared" si="51"/>
        <v>1726842000</v>
      </c>
    </row>
    <row r="830" spans="1:15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>
        <f t="shared" si="48"/>
        <v>0.57387152051677182</v>
      </c>
      <c r="M830" s="45">
        <f t="shared" si="49"/>
        <v>0.16189687111418513</v>
      </c>
      <c r="N830" s="2">
        <f t="shared" si="50"/>
        <v>489677000</v>
      </c>
      <c r="O830" s="2">
        <f t="shared" si="51"/>
        <v>1735745000</v>
      </c>
    </row>
    <row r="831" spans="1:15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>
        <f t="shared" si="48"/>
        <v>0.56870801583093655</v>
      </c>
      <c r="M831" s="45">
        <f t="shared" si="49"/>
        <v>0.1765221912484648</v>
      </c>
      <c r="N831" s="2">
        <f t="shared" si="50"/>
        <v>550342000</v>
      </c>
      <c r="O831" s="2">
        <f t="shared" si="51"/>
        <v>1773057000</v>
      </c>
    </row>
    <row r="832" spans="1:15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>
        <f t="shared" si="48"/>
        <v>0.57113188403098958</v>
      </c>
      <c r="M832" s="45">
        <f t="shared" si="49"/>
        <v>0.17537606683032045</v>
      </c>
      <c r="N832" s="2">
        <f t="shared" si="50"/>
        <v>527527000</v>
      </c>
      <c r="O832" s="2">
        <f t="shared" si="51"/>
        <v>1717951000</v>
      </c>
    </row>
    <row r="833" spans="1:15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>
        <f t="shared" si="48"/>
        <v>0.7038099863140701</v>
      </c>
      <c r="M833" s="45">
        <f t="shared" si="49"/>
        <v>0.37636307447794798</v>
      </c>
      <c r="N833" s="2">
        <f t="shared" si="50"/>
        <v>852500000</v>
      </c>
      <c r="O833" s="2">
        <f t="shared" si="51"/>
        <v>1594200000</v>
      </c>
    </row>
    <row r="834" spans="1:15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>
        <f t="shared" si="48"/>
        <v>0.66322653281418587</v>
      </c>
      <c r="M834" s="45">
        <f t="shared" si="49"/>
        <v>0.25557067129521038</v>
      </c>
      <c r="N834" s="2">
        <f t="shared" si="50"/>
        <v>544800000</v>
      </c>
      <c r="O834" s="2">
        <f t="shared" si="51"/>
        <v>1413800000</v>
      </c>
    </row>
    <row r="835" spans="1:15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>
        <f t="shared" ref="L835:L898" si="52">1-(F835/E835)</f>
        <v>0.66175977185036072</v>
      </c>
      <c r="M835" s="45">
        <f t="shared" ref="M835:M898" si="53">N835/E835</f>
        <v>0.31035061231337024</v>
      </c>
      <c r="N835" s="2">
        <f t="shared" ref="N835:N898" si="54">O835-SUM(G835:I835)</f>
        <v>740000000</v>
      </c>
      <c r="O835" s="2">
        <f t="shared" ref="O835:O898" si="55">E835-F835</f>
        <v>1577900000</v>
      </c>
    </row>
    <row r="836" spans="1:15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>
        <f t="shared" si="52"/>
        <v>0.69889809199822506</v>
      </c>
      <c r="M836" s="45">
        <f t="shared" si="53"/>
        <v>0.34950451116698711</v>
      </c>
      <c r="N836" s="2">
        <f t="shared" si="54"/>
        <v>945200000</v>
      </c>
      <c r="O836" s="2">
        <f t="shared" si="55"/>
        <v>1890100000</v>
      </c>
    </row>
    <row r="837" spans="1:15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>
        <f t="shared" si="52"/>
        <v>0.39483551467987266</v>
      </c>
      <c r="M837" s="45">
        <f t="shared" si="53"/>
        <v>0.17799787760877256</v>
      </c>
      <c r="N837" s="2">
        <f t="shared" si="54"/>
        <v>2516000000</v>
      </c>
      <c r="O837" s="2">
        <f t="shared" si="55"/>
        <v>5581000000</v>
      </c>
    </row>
    <row r="838" spans="1:15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>
        <f t="shared" si="52"/>
        <v>0.40120132560066279</v>
      </c>
      <c r="M838" s="45">
        <f t="shared" si="53"/>
        <v>0.19939243302954984</v>
      </c>
      <c r="N838" s="2">
        <f t="shared" si="54"/>
        <v>2888000000</v>
      </c>
      <c r="O838" s="2">
        <f t="shared" si="55"/>
        <v>5811000000</v>
      </c>
    </row>
    <row r="839" spans="1:15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>
        <f t="shared" si="52"/>
        <v>0.41156284968295409</v>
      </c>
      <c r="M839" s="45">
        <f t="shared" si="53"/>
        <v>0.21387541961954495</v>
      </c>
      <c r="N839" s="2">
        <f t="shared" si="54"/>
        <v>2867000000</v>
      </c>
      <c r="O839" s="2">
        <f t="shared" si="55"/>
        <v>5517000000</v>
      </c>
    </row>
    <row r="840" spans="1:15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>
        <f t="shared" si="52"/>
        <v>0.41936907125523937</v>
      </c>
      <c r="M840" s="45">
        <f t="shared" si="53"/>
        <v>0.22531068460916243</v>
      </c>
      <c r="N840" s="2">
        <f t="shared" si="54"/>
        <v>3064000000</v>
      </c>
      <c r="O840" s="2">
        <f t="shared" si="55"/>
        <v>5703000000</v>
      </c>
    </row>
    <row r="841" spans="1:15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t="e">
        <f t="shared" si="52"/>
        <v>#VALUE!</v>
      </c>
      <c r="M841" s="45" t="e">
        <f t="shared" si="53"/>
        <v>#VALUE!</v>
      </c>
      <c r="N841" s="2" t="e">
        <f t="shared" si="54"/>
        <v>#VALUE!</v>
      </c>
      <c r="O841" s="2" t="e">
        <f t="shared" si="55"/>
        <v>#VALUE!</v>
      </c>
    </row>
    <row r="842" spans="1:15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t="e">
        <f t="shared" si="52"/>
        <v>#VALUE!</v>
      </c>
      <c r="M842" s="45" t="e">
        <f t="shared" si="53"/>
        <v>#VALUE!</v>
      </c>
      <c r="N842" s="2" t="e">
        <f t="shared" si="54"/>
        <v>#VALUE!</v>
      </c>
      <c r="O842" s="2" t="e">
        <f t="shared" si="55"/>
        <v>#VALUE!</v>
      </c>
    </row>
    <row r="843" spans="1:15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t="e">
        <f t="shared" si="52"/>
        <v>#VALUE!</v>
      </c>
      <c r="M843" s="45" t="e">
        <f t="shared" si="53"/>
        <v>#VALUE!</v>
      </c>
      <c r="N843" s="2" t="e">
        <f t="shared" si="54"/>
        <v>#VALUE!</v>
      </c>
      <c r="O843" s="2" t="e">
        <f t="shared" si="55"/>
        <v>#VALUE!</v>
      </c>
    </row>
    <row r="844" spans="1:15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t="e">
        <f t="shared" si="52"/>
        <v>#VALUE!</v>
      </c>
      <c r="M844" s="45" t="e">
        <f t="shared" si="53"/>
        <v>#VALUE!</v>
      </c>
      <c r="N844" s="2" t="e">
        <f t="shared" si="54"/>
        <v>#VALUE!</v>
      </c>
      <c r="O844" s="2" t="e">
        <f t="shared" si="55"/>
        <v>#VALUE!</v>
      </c>
    </row>
    <row r="845" spans="1:15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>
        <f t="shared" si="52"/>
        <v>0.36085662059988366</v>
      </c>
      <c r="M845" s="45">
        <f t="shared" si="53"/>
        <v>0.10488666621826397</v>
      </c>
      <c r="N845" s="2">
        <f t="shared" si="54"/>
        <v>530200000</v>
      </c>
      <c r="O845" s="2">
        <f t="shared" si="55"/>
        <v>1824123000</v>
      </c>
    </row>
    <row r="846" spans="1:15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>
        <f t="shared" si="52"/>
        <v>0.36059529013061165</v>
      </c>
      <c r="M846" s="45">
        <f t="shared" si="53"/>
        <v>0.10326809346680345</v>
      </c>
      <c r="N846" s="2">
        <f t="shared" si="54"/>
        <v>576708000</v>
      </c>
      <c r="O846" s="2">
        <f t="shared" si="55"/>
        <v>2013770000</v>
      </c>
    </row>
    <row r="847" spans="1:15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>
        <f t="shared" si="52"/>
        <v>0.36770086681552872</v>
      </c>
      <c r="M847" s="45">
        <f t="shared" si="53"/>
        <v>0.10243257538268552</v>
      </c>
      <c r="N847" s="2">
        <f t="shared" si="54"/>
        <v>631542000</v>
      </c>
      <c r="O847" s="2">
        <f t="shared" si="55"/>
        <v>2267038000</v>
      </c>
    </row>
    <row r="848" spans="1:15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>
        <f t="shared" si="52"/>
        <v>0.40759733184477587</v>
      </c>
      <c r="M848" s="45">
        <f t="shared" si="53"/>
        <v>0.11566498794533495</v>
      </c>
      <c r="N848" s="2">
        <f t="shared" si="54"/>
        <v>715694000</v>
      </c>
      <c r="O848" s="2">
        <f t="shared" si="55"/>
        <v>2522068000</v>
      </c>
    </row>
    <row r="849" spans="1:15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>
        <f t="shared" si="52"/>
        <v>0.1558859694428405</v>
      </c>
      <c r="M849" s="45">
        <f t="shared" si="53"/>
        <v>5.6604985321164258E-2</v>
      </c>
      <c r="N849" s="2">
        <f t="shared" si="54"/>
        <v>668979000</v>
      </c>
      <c r="O849" s="2">
        <f t="shared" si="55"/>
        <v>1842319000</v>
      </c>
    </row>
    <row r="850" spans="1:15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>
        <f t="shared" si="52"/>
        <v>0.16335237130190672</v>
      </c>
      <c r="M850" s="45">
        <f t="shared" si="53"/>
        <v>4.1596019647492349E-2</v>
      </c>
      <c r="N850" s="2">
        <f t="shared" si="54"/>
        <v>528068000</v>
      </c>
      <c r="O850" s="2">
        <f t="shared" si="55"/>
        <v>2073784000</v>
      </c>
    </row>
    <row r="851" spans="1:15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>
        <f t="shared" si="52"/>
        <v>0.1624734045011933</v>
      </c>
      <c r="M851" s="45">
        <f t="shared" si="53"/>
        <v>3.6775334565101687E-2</v>
      </c>
      <c r="N851" s="2">
        <f t="shared" si="54"/>
        <v>445527000</v>
      </c>
      <c r="O851" s="2">
        <f t="shared" si="55"/>
        <v>1968338000</v>
      </c>
    </row>
    <row r="852" spans="1:15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>
        <f t="shared" si="52"/>
        <v>0.16123729348275473</v>
      </c>
      <c r="M852" s="45">
        <f t="shared" si="53"/>
        <v>3.0882264819812412E-2</v>
      </c>
      <c r="N852" s="2">
        <f t="shared" si="54"/>
        <v>338598000</v>
      </c>
      <c r="O852" s="2">
        <f t="shared" si="55"/>
        <v>1767831000</v>
      </c>
    </row>
    <row r="853" spans="1:15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>
        <f t="shared" si="52"/>
        <v>0.62051587483392123</v>
      </c>
      <c r="M853" s="45">
        <f t="shared" si="53"/>
        <v>8.1298391899940439E-2</v>
      </c>
      <c r="N853" s="2">
        <f t="shared" si="54"/>
        <v>354900000</v>
      </c>
      <c r="O853" s="2">
        <f t="shared" si="55"/>
        <v>2708800000</v>
      </c>
    </row>
    <row r="854" spans="1:15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>
        <f t="shared" si="52"/>
        <v>0.62997151485296954</v>
      </c>
      <c r="M854" s="45">
        <f t="shared" si="53"/>
        <v>0.12957529288299671</v>
      </c>
      <c r="N854" s="2">
        <f t="shared" si="54"/>
        <v>605000000</v>
      </c>
      <c r="O854" s="2">
        <f t="shared" si="55"/>
        <v>2941400000</v>
      </c>
    </row>
    <row r="855" spans="1:15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>
        <f t="shared" si="52"/>
        <v>0.61770871604244559</v>
      </c>
      <c r="M855" s="45">
        <f t="shared" si="53"/>
        <v>0.12908733331892547</v>
      </c>
      <c r="N855" s="2">
        <f t="shared" si="54"/>
        <v>597300000</v>
      </c>
      <c r="O855" s="2">
        <f t="shared" si="55"/>
        <v>2858200000</v>
      </c>
    </row>
    <row r="856" spans="1:15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>
        <f t="shared" si="52"/>
        <v>0.6337436699740624</v>
      </c>
      <c r="M856" s="45">
        <f t="shared" si="53"/>
        <v>0.18761579315739635</v>
      </c>
      <c r="N856" s="2">
        <f t="shared" si="54"/>
        <v>911400000</v>
      </c>
      <c r="O856" s="2">
        <f t="shared" si="55"/>
        <v>3078600000</v>
      </c>
    </row>
    <row r="857" spans="1:15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t="e">
        <f t="shared" si="52"/>
        <v>#VALUE!</v>
      </c>
      <c r="M857" s="45" t="e">
        <f t="shared" si="53"/>
        <v>#VALUE!</v>
      </c>
      <c r="N857" s="2" t="e">
        <f t="shared" si="54"/>
        <v>#VALUE!</v>
      </c>
      <c r="O857" s="2" t="e">
        <f t="shared" si="55"/>
        <v>#VALUE!</v>
      </c>
    </row>
    <row r="858" spans="1:15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t="e">
        <f t="shared" si="52"/>
        <v>#VALUE!</v>
      </c>
      <c r="M858" s="45" t="e">
        <f t="shared" si="53"/>
        <v>#VALUE!</v>
      </c>
      <c r="N858" s="2" t="e">
        <f t="shared" si="54"/>
        <v>#VALUE!</v>
      </c>
      <c r="O858" s="2" t="e">
        <f t="shared" si="55"/>
        <v>#VALUE!</v>
      </c>
    </row>
    <row r="859" spans="1:15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t="e">
        <f t="shared" si="52"/>
        <v>#VALUE!</v>
      </c>
      <c r="M859" s="45" t="e">
        <f t="shared" si="53"/>
        <v>#VALUE!</v>
      </c>
      <c r="N859" s="2" t="e">
        <f t="shared" si="54"/>
        <v>#VALUE!</v>
      </c>
      <c r="O859" s="2" t="e">
        <f t="shared" si="55"/>
        <v>#VALUE!</v>
      </c>
    </row>
    <row r="860" spans="1:15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t="e">
        <f t="shared" si="52"/>
        <v>#VALUE!</v>
      </c>
      <c r="M860" s="45" t="e">
        <f t="shared" si="53"/>
        <v>#VALUE!</v>
      </c>
      <c r="N860" s="2" t="e">
        <f t="shared" si="54"/>
        <v>#VALUE!</v>
      </c>
      <c r="O860" s="2" t="e">
        <f t="shared" si="55"/>
        <v>#VALUE!</v>
      </c>
    </row>
    <row r="861" spans="1:15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>
        <f t="shared" si="52"/>
        <v>0.38750618097906708</v>
      </c>
      <c r="M861" s="45">
        <f t="shared" si="53"/>
        <v>0.11084555793637713</v>
      </c>
      <c r="N861" s="2">
        <f t="shared" si="54"/>
        <v>1345000000</v>
      </c>
      <c r="O861" s="2">
        <f t="shared" si="55"/>
        <v>4702000000</v>
      </c>
    </row>
    <row r="862" spans="1:15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>
        <f t="shared" si="52"/>
        <v>0.3830143540669857</v>
      </c>
      <c r="M862" s="45">
        <f t="shared" si="53"/>
        <v>0.1076555023923445</v>
      </c>
      <c r="N862" s="2">
        <f t="shared" si="54"/>
        <v>1350000000</v>
      </c>
      <c r="O862" s="2">
        <f t="shared" si="55"/>
        <v>4803000000</v>
      </c>
    </row>
    <row r="863" spans="1:15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>
        <f t="shared" si="52"/>
        <v>0.3776099511328298</v>
      </c>
      <c r="M863" s="45">
        <f t="shared" si="53"/>
        <v>9.7956463793869394E-2</v>
      </c>
      <c r="N863" s="2">
        <f t="shared" si="54"/>
        <v>1323000000</v>
      </c>
      <c r="O863" s="2">
        <f t="shared" si="55"/>
        <v>5100000000</v>
      </c>
    </row>
    <row r="864" spans="1:15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>
        <f t="shared" si="52"/>
        <v>0.36496502043360812</v>
      </c>
      <c r="M864" s="45">
        <f t="shared" si="53"/>
        <v>7.6262381381173375E-2</v>
      </c>
      <c r="N864" s="2">
        <f t="shared" si="54"/>
        <v>1101000000</v>
      </c>
      <c r="O864" s="2">
        <f t="shared" si="55"/>
        <v>5269000000</v>
      </c>
    </row>
    <row r="865" spans="1:15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>
        <f t="shared" si="52"/>
        <v>0.38275692047615695</v>
      </c>
      <c r="M865" s="45">
        <f t="shared" si="53"/>
        <v>0.11002324434739734</v>
      </c>
      <c r="N865" s="2">
        <f t="shared" si="54"/>
        <v>1562000000</v>
      </c>
      <c r="O865" s="2">
        <f t="shared" si="55"/>
        <v>5434000000</v>
      </c>
    </row>
    <row r="866" spans="1:15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>
        <f t="shared" si="52"/>
        <v>0.41258788534342883</v>
      </c>
      <c r="M866" s="45">
        <f t="shared" si="53"/>
        <v>0.19179286100594917</v>
      </c>
      <c r="N866" s="2">
        <f t="shared" si="54"/>
        <v>2837000000</v>
      </c>
      <c r="O866" s="2">
        <f t="shared" si="55"/>
        <v>6103000000</v>
      </c>
    </row>
    <row r="867" spans="1:15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>
        <f t="shared" si="52"/>
        <v>0.34725651577503425</v>
      </c>
      <c r="M867" s="45">
        <f t="shared" si="53"/>
        <v>7.0233196159122088E-2</v>
      </c>
      <c r="N867" s="2">
        <f t="shared" si="54"/>
        <v>1024000000</v>
      </c>
      <c r="O867" s="2">
        <f t="shared" si="55"/>
        <v>5063000000</v>
      </c>
    </row>
    <row r="868" spans="1:15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>
        <f t="shared" si="52"/>
        <v>0.34609981515711641</v>
      </c>
      <c r="M868" s="45">
        <f t="shared" si="53"/>
        <v>8.0665434380776335E-2</v>
      </c>
      <c r="N868" s="2">
        <f t="shared" si="54"/>
        <v>1091000000</v>
      </c>
      <c r="O868" s="2">
        <f t="shared" si="55"/>
        <v>4681000000</v>
      </c>
    </row>
    <row r="869" spans="1:15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>
        <f t="shared" si="52"/>
        <v>0.16630461712192746</v>
      </c>
      <c r="M869" s="45">
        <f t="shared" si="53"/>
        <v>2.1172326004580695E-2</v>
      </c>
      <c r="N869" s="2">
        <f t="shared" si="54"/>
        <v>27261000</v>
      </c>
      <c r="O869" s="2">
        <f t="shared" si="55"/>
        <v>214130000</v>
      </c>
    </row>
    <row r="870" spans="1:15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>
        <f t="shared" si="52"/>
        <v>0.17998697880195413</v>
      </c>
      <c r="M870" s="45">
        <f t="shared" si="53"/>
        <v>3.8044989400635484E-2</v>
      </c>
      <c r="N870" s="2">
        <f t="shared" si="54"/>
        <v>55689000</v>
      </c>
      <c r="O870" s="2">
        <f t="shared" si="55"/>
        <v>263459000</v>
      </c>
    </row>
    <row r="871" spans="1:15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>
        <f t="shared" si="52"/>
        <v>0.16740925628589665</v>
      </c>
      <c r="M871" s="45">
        <f t="shared" si="53"/>
        <v>3.1698775909987202E-2</v>
      </c>
      <c r="N871" s="2">
        <f t="shared" si="54"/>
        <v>51587000</v>
      </c>
      <c r="O871" s="2">
        <f t="shared" si="55"/>
        <v>272444000</v>
      </c>
    </row>
    <row r="872" spans="1:15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>
        <f t="shared" si="52"/>
        <v>0.16311108964642174</v>
      </c>
      <c r="M872" s="45">
        <f t="shared" si="53"/>
        <v>3.2558336086545625E-2</v>
      </c>
      <c r="N872" s="2">
        <f t="shared" si="54"/>
        <v>59325000</v>
      </c>
      <c r="O872" s="2">
        <f t="shared" si="55"/>
        <v>297207000</v>
      </c>
    </row>
    <row r="873" spans="1:15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>
        <f t="shared" si="52"/>
        <v>0.7391214472889801</v>
      </c>
      <c r="M873" s="45">
        <f t="shared" si="53"/>
        <v>0.31264991372280126</v>
      </c>
      <c r="N873" s="2">
        <f t="shared" si="54"/>
        <v>248048000</v>
      </c>
      <c r="O873" s="2">
        <f t="shared" si="55"/>
        <v>586399000</v>
      </c>
    </row>
    <row r="874" spans="1:15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>
        <f t="shared" si="52"/>
        <v>0.74290068680377974</v>
      </c>
      <c r="M874" s="45">
        <f t="shared" si="53"/>
        <v>0.33411140916071114</v>
      </c>
      <c r="N874" s="2">
        <f t="shared" si="54"/>
        <v>287846000</v>
      </c>
      <c r="O874" s="2">
        <f t="shared" si="55"/>
        <v>640029000</v>
      </c>
    </row>
    <row r="875" spans="1:15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>
        <f t="shared" si="52"/>
        <v>0.73979496869393913</v>
      </c>
      <c r="M875" s="45">
        <f t="shared" si="53"/>
        <v>0.35718489944129017</v>
      </c>
      <c r="N875" s="2">
        <f t="shared" si="54"/>
        <v>355005000</v>
      </c>
      <c r="O875" s="2">
        <f t="shared" si="55"/>
        <v>735280000</v>
      </c>
    </row>
    <row r="876" spans="1:15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>
        <f t="shared" si="52"/>
        <v>0.73904260397730825</v>
      </c>
      <c r="M876" s="45">
        <f t="shared" si="53"/>
        <v>0.33856744565548108</v>
      </c>
      <c r="N876" s="2">
        <f t="shared" si="54"/>
        <v>395030000</v>
      </c>
      <c r="O876" s="2">
        <f t="shared" si="55"/>
        <v>862292000</v>
      </c>
    </row>
    <row r="877" spans="1:15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>
        <f t="shared" si="52"/>
        <v>0.56470371794380214</v>
      </c>
      <c r="M877" s="45">
        <f t="shared" si="53"/>
        <v>0.25667999047411671</v>
      </c>
      <c r="N877" s="2">
        <f t="shared" si="54"/>
        <v>729685000</v>
      </c>
      <c r="O877" s="2">
        <f t="shared" si="55"/>
        <v>1605329000</v>
      </c>
    </row>
    <row r="878" spans="1:15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>
        <f t="shared" si="52"/>
        <v>0.5791088165253867</v>
      </c>
      <c r="M878" s="45">
        <f t="shared" si="53"/>
        <v>0.26355837083806694</v>
      </c>
      <c r="N878" s="2">
        <f t="shared" si="54"/>
        <v>772070000</v>
      </c>
      <c r="O878" s="2">
        <f t="shared" si="55"/>
        <v>1696446000</v>
      </c>
    </row>
    <row r="879" spans="1:15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>
        <f t="shared" si="52"/>
        <v>0.56815641802967898</v>
      </c>
      <c r="M879" s="45">
        <f t="shared" si="53"/>
        <v>0.2350136760234097</v>
      </c>
      <c r="N879" s="2">
        <f t="shared" si="54"/>
        <v>661340000</v>
      </c>
      <c r="O879" s="2">
        <f t="shared" si="55"/>
        <v>1598820000</v>
      </c>
    </row>
    <row r="880" spans="1:15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>
        <f t="shared" si="52"/>
        <v>0.61018806209295851</v>
      </c>
      <c r="M880" s="45">
        <f t="shared" si="53"/>
        <v>0.32181177841596548</v>
      </c>
      <c r="N880" s="2">
        <f t="shared" si="54"/>
        <v>960445000</v>
      </c>
      <c r="O880" s="2">
        <f t="shared" si="55"/>
        <v>1821102000</v>
      </c>
    </row>
    <row r="881" spans="1:15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>
        <f t="shared" si="52"/>
        <v>0.33786616226164301</v>
      </c>
      <c r="M881" s="45">
        <f t="shared" si="53"/>
        <v>0.14840754562650171</v>
      </c>
      <c r="N881" s="2">
        <f t="shared" si="54"/>
        <v>2903000000</v>
      </c>
      <c r="O881" s="2">
        <f t="shared" si="55"/>
        <v>6609000000</v>
      </c>
    </row>
    <row r="882" spans="1:15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>
        <f t="shared" si="52"/>
        <v>0.33882579598458729</v>
      </c>
      <c r="M882" s="45">
        <f t="shared" si="53"/>
        <v>0.12781383086595011</v>
      </c>
      <c r="N882" s="2">
        <f t="shared" si="54"/>
        <v>2521000000</v>
      </c>
      <c r="O882" s="2">
        <f t="shared" si="55"/>
        <v>6683000000</v>
      </c>
    </row>
    <row r="883" spans="1:15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>
        <f t="shared" si="52"/>
        <v>0.35630143617879617</v>
      </c>
      <c r="M883" s="45">
        <f t="shared" si="53"/>
        <v>8.676241191974611E-2</v>
      </c>
      <c r="N883" s="2">
        <f t="shared" si="54"/>
        <v>1613000000</v>
      </c>
      <c r="O883" s="2">
        <f t="shared" si="55"/>
        <v>6624000000</v>
      </c>
    </row>
    <row r="884" spans="1:15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>
        <f t="shared" si="52"/>
        <v>0.36539940665860893</v>
      </c>
      <c r="M884" s="45">
        <f t="shared" si="53"/>
        <v>0.18223272167893639</v>
      </c>
      <c r="N884" s="2">
        <f t="shared" si="54"/>
        <v>3317000000</v>
      </c>
      <c r="O884" s="2">
        <f t="shared" si="55"/>
        <v>6651000000</v>
      </c>
    </row>
    <row r="885" spans="1:15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>
        <f t="shared" si="52"/>
        <v>0.47654584221748397</v>
      </c>
      <c r="M885" s="45">
        <f t="shared" si="53"/>
        <v>0.27661691542288558</v>
      </c>
      <c r="N885" s="2">
        <f t="shared" si="54"/>
        <v>3892000000</v>
      </c>
      <c r="O885" s="2">
        <f t="shared" si="55"/>
        <v>6705000000</v>
      </c>
    </row>
    <row r="886" spans="1:15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>
        <f t="shared" si="52"/>
        <v>0.4801553062985332</v>
      </c>
      <c r="M886" s="45">
        <f t="shared" si="53"/>
        <v>0.29101442129914951</v>
      </c>
      <c r="N886" s="2">
        <f t="shared" si="54"/>
        <v>4722000000</v>
      </c>
      <c r="O886" s="2">
        <f t="shared" si="55"/>
        <v>7791000000</v>
      </c>
    </row>
    <row r="887" spans="1:15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>
        <f t="shared" si="52"/>
        <v>0.55203776990904674</v>
      </c>
      <c r="M887" s="45">
        <f t="shared" si="53"/>
        <v>0.31354578907172115</v>
      </c>
      <c r="N887" s="2">
        <f t="shared" si="54"/>
        <v>4516000000</v>
      </c>
      <c r="O887" s="2">
        <f t="shared" si="55"/>
        <v>7951000000</v>
      </c>
    </row>
    <row r="888" spans="1:15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>
        <f t="shared" si="52"/>
        <v>0.5557512635931996</v>
      </c>
      <c r="M888" s="45">
        <f t="shared" si="53"/>
        <v>0.30318578649104</v>
      </c>
      <c r="N888" s="2">
        <f t="shared" si="54"/>
        <v>3959000000</v>
      </c>
      <c r="O888" s="2">
        <f t="shared" si="55"/>
        <v>7257000000</v>
      </c>
    </row>
    <row r="889" spans="1:15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>
        <f t="shared" si="52"/>
        <v>0.13357532707375053</v>
      </c>
      <c r="M889" s="45">
        <f t="shared" si="53"/>
        <v>6.6825427549741315E-2</v>
      </c>
      <c r="N889" s="2">
        <f t="shared" si="54"/>
        <v>732595000</v>
      </c>
      <c r="O889" s="2">
        <f t="shared" si="55"/>
        <v>1464362000</v>
      </c>
    </row>
    <row r="890" spans="1:15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>
        <f t="shared" si="52"/>
        <v>0.13111673263058243</v>
      </c>
      <c r="M890" s="45">
        <f t="shared" si="53"/>
        <v>6.5980059802936128E-2</v>
      </c>
      <c r="N890" s="2">
        <f t="shared" si="54"/>
        <v>829653000</v>
      </c>
      <c r="O890" s="2">
        <f t="shared" si="55"/>
        <v>1648701000</v>
      </c>
    </row>
    <row r="891" spans="1:15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>
        <f t="shared" si="52"/>
        <v>0.13228429243388118</v>
      </c>
      <c r="M891" s="45">
        <f t="shared" si="53"/>
        <v>6.9879868658118918E-2</v>
      </c>
      <c r="N891" s="2">
        <f t="shared" si="54"/>
        <v>997096000</v>
      </c>
      <c r="O891" s="2">
        <f t="shared" si="55"/>
        <v>1887527000</v>
      </c>
    </row>
    <row r="892" spans="1:15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>
        <f t="shared" si="52"/>
        <v>0.13325434374004719</v>
      </c>
      <c r="M892" s="45">
        <f t="shared" si="53"/>
        <v>6.9893314543051255E-2</v>
      </c>
      <c r="N892" s="2">
        <f t="shared" si="54"/>
        <v>1058861000</v>
      </c>
      <c r="O892" s="2">
        <f t="shared" si="55"/>
        <v>2018760000</v>
      </c>
    </row>
    <row r="893" spans="1:15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>
        <f t="shared" si="52"/>
        <v>0.60320303225940819</v>
      </c>
      <c r="M893" s="45">
        <f t="shared" si="53"/>
        <v>0.22448299560572296</v>
      </c>
      <c r="N893" s="2">
        <f t="shared" si="54"/>
        <v>10779000000</v>
      </c>
      <c r="O893" s="2">
        <f t="shared" si="55"/>
        <v>28964000000</v>
      </c>
    </row>
    <row r="894" spans="1:15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>
        <f t="shared" si="52"/>
        <v>0.60684253212105688</v>
      </c>
      <c r="M894" s="45">
        <f t="shared" si="53"/>
        <v>0.21829512955137234</v>
      </c>
      <c r="N894" s="2">
        <f t="shared" si="54"/>
        <v>10228000000</v>
      </c>
      <c r="O894" s="2">
        <f t="shared" si="55"/>
        <v>28433000000</v>
      </c>
    </row>
    <row r="895" spans="1:15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>
        <f t="shared" si="52"/>
        <v>0.61109178659941743</v>
      </c>
      <c r="M895" s="45">
        <f t="shared" si="53"/>
        <v>0.21105265446323754</v>
      </c>
      <c r="N895" s="2">
        <f t="shared" si="54"/>
        <v>9708000000</v>
      </c>
      <c r="O895" s="2">
        <f t="shared" si="55"/>
        <v>28109000000</v>
      </c>
    </row>
    <row r="896" spans="1:15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>
        <f t="shared" si="52"/>
        <v>0.60531900483135415</v>
      </c>
      <c r="M896" s="45">
        <f t="shared" si="53"/>
        <v>0.19704700410890866</v>
      </c>
      <c r="N896" s="2">
        <f t="shared" si="54"/>
        <v>8728000000</v>
      </c>
      <c r="O896" s="2">
        <f t="shared" si="55"/>
        <v>26812000000</v>
      </c>
    </row>
    <row r="897" spans="1:15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>
        <f t="shared" si="52"/>
        <v>0.59886640522300638</v>
      </c>
      <c r="M897" s="45">
        <f t="shared" si="53"/>
        <v>0.28910012778838096</v>
      </c>
      <c r="N897" s="2">
        <f t="shared" si="54"/>
        <v>630739000</v>
      </c>
      <c r="O897" s="2">
        <f t="shared" si="55"/>
        <v>1306566000</v>
      </c>
    </row>
    <row r="898" spans="1:15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>
        <f t="shared" si="52"/>
        <v>0.60894647819258185</v>
      </c>
      <c r="M898" s="45">
        <f t="shared" si="53"/>
        <v>0.30491119971003988</v>
      </c>
      <c r="N898" s="2">
        <f t="shared" si="54"/>
        <v>1009500000</v>
      </c>
      <c r="O898" s="2">
        <f t="shared" si="55"/>
        <v>2016100000</v>
      </c>
    </row>
    <row r="899" spans="1:15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>
        <f t="shared" ref="L899:L962" si="56">1-(F899/E899)</f>
        <v>0.60567310991650469</v>
      </c>
      <c r="M899" s="45">
        <f t="shared" ref="M899:M962" si="57">N899/E899</f>
        <v>0.28772732471691637</v>
      </c>
      <c r="N899" s="2">
        <f t="shared" ref="N899:N962" si="58">O899-SUM(G899:I899)</f>
        <v>1257800000</v>
      </c>
      <c r="O899" s="2">
        <f t="shared" ref="O899:O962" si="59">E899-F899</f>
        <v>2647700000</v>
      </c>
    </row>
    <row r="900" spans="1:15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>
        <f t="shared" si="56"/>
        <v>0.59362067867829627</v>
      </c>
      <c r="M900" s="45">
        <f t="shared" si="57"/>
        <v>0.25169245134865559</v>
      </c>
      <c r="N900" s="2">
        <f t="shared" si="58"/>
        <v>1186000000</v>
      </c>
      <c r="O900" s="2">
        <f t="shared" si="59"/>
        <v>2797200000</v>
      </c>
    </row>
    <row r="901" spans="1:15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>
        <f t="shared" si="56"/>
        <v>0.20589118082364755</v>
      </c>
      <c r="M901" s="45">
        <f t="shared" si="57"/>
        <v>2.8607209762055084E-2</v>
      </c>
      <c r="N901" s="2">
        <f t="shared" si="58"/>
        <v>2764000000</v>
      </c>
      <c r="O901" s="2">
        <f t="shared" si="59"/>
        <v>19893000000</v>
      </c>
    </row>
    <row r="902" spans="1:15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>
        <f t="shared" si="56"/>
        <v>0.20571283354510805</v>
      </c>
      <c r="M902" s="45">
        <f t="shared" si="57"/>
        <v>2.770012706480305E-2</v>
      </c>
      <c r="N902" s="2">
        <f t="shared" si="58"/>
        <v>2725000000</v>
      </c>
      <c r="O902" s="2">
        <f t="shared" si="59"/>
        <v>20237000000</v>
      </c>
    </row>
    <row r="903" spans="1:15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>
        <f t="shared" si="56"/>
        <v>0.21161665053242984</v>
      </c>
      <c r="M903" s="45">
        <f t="shared" si="57"/>
        <v>2.8921772000184393E-2</v>
      </c>
      <c r="N903" s="2">
        <f t="shared" si="58"/>
        <v>3137000000</v>
      </c>
      <c r="O903" s="2">
        <f t="shared" si="59"/>
        <v>22953000000</v>
      </c>
    </row>
    <row r="904" spans="1:15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>
        <f t="shared" si="56"/>
        <v>0.22156059364472369</v>
      </c>
      <c r="M904" s="45">
        <f t="shared" si="57"/>
        <v>3.2559409997268508E-2</v>
      </c>
      <c r="N904" s="2">
        <f t="shared" si="58"/>
        <v>3576000000</v>
      </c>
      <c r="O904" s="2">
        <f t="shared" si="59"/>
        <v>24334000000</v>
      </c>
    </row>
    <row r="905" spans="1:15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>
        <f t="shared" si="56"/>
        <v>0.36257067275273613</v>
      </c>
      <c r="M905" s="45">
        <f t="shared" si="57"/>
        <v>9.8034130400954406E-2</v>
      </c>
      <c r="N905" s="2">
        <f t="shared" si="58"/>
        <v>1890000000</v>
      </c>
      <c r="O905" s="2">
        <f t="shared" si="59"/>
        <v>6990000000</v>
      </c>
    </row>
    <row r="906" spans="1:15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>
        <f t="shared" si="56"/>
        <v>0.36487835636592925</v>
      </c>
      <c r="M906" s="45">
        <f t="shared" si="57"/>
        <v>9.1534864168987443E-2</v>
      </c>
      <c r="N906" s="2">
        <f t="shared" si="58"/>
        <v>1742000000</v>
      </c>
      <c r="O906" s="2">
        <f t="shared" si="59"/>
        <v>6944000000</v>
      </c>
    </row>
    <row r="907" spans="1:15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>
        <f t="shared" si="56"/>
        <v>0.36403301266887456</v>
      </c>
      <c r="M907" s="45">
        <f t="shared" si="57"/>
        <v>8.8787257530357988E-2</v>
      </c>
      <c r="N907" s="2">
        <f t="shared" si="58"/>
        <v>1689000000</v>
      </c>
      <c r="O907" s="2">
        <f t="shared" si="59"/>
        <v>6925000000</v>
      </c>
    </row>
    <row r="908" spans="1:15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>
        <f t="shared" si="56"/>
        <v>0.36133097271401793</v>
      </c>
      <c r="M908" s="45">
        <f t="shared" si="57"/>
        <v>8.0868569048114972E-2</v>
      </c>
      <c r="N908" s="2">
        <f t="shared" si="58"/>
        <v>1553000000</v>
      </c>
      <c r="O908" s="2">
        <f t="shared" si="59"/>
        <v>6939000000</v>
      </c>
    </row>
    <row r="909" spans="1:15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>
        <f t="shared" si="56"/>
        <v>0.66011058118431598</v>
      </c>
      <c r="M909" s="45">
        <f t="shared" si="57"/>
        <v>0.31173764402988224</v>
      </c>
      <c r="N909" s="2">
        <f t="shared" si="58"/>
        <v>738600000</v>
      </c>
      <c r="O909" s="2">
        <f t="shared" si="59"/>
        <v>1564000000</v>
      </c>
    </row>
    <row r="910" spans="1:15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>
        <f t="shared" si="56"/>
        <v>0.65934577626013735</v>
      </c>
      <c r="M910" s="45">
        <f t="shared" si="57"/>
        <v>0.31395754918319041</v>
      </c>
      <c r="N910" s="2">
        <f t="shared" si="58"/>
        <v>809100000</v>
      </c>
      <c r="O910" s="2">
        <f t="shared" si="59"/>
        <v>1699200000</v>
      </c>
    </row>
    <row r="911" spans="1:15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>
        <f t="shared" si="56"/>
        <v>0.68612535141392428</v>
      </c>
      <c r="M911" s="45">
        <f t="shared" si="57"/>
        <v>0.3323135439060691</v>
      </c>
      <c r="N911" s="2">
        <f t="shared" si="58"/>
        <v>803800000</v>
      </c>
      <c r="O911" s="2">
        <f t="shared" si="59"/>
        <v>1659600000</v>
      </c>
    </row>
    <row r="912" spans="1:15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>
        <f t="shared" si="56"/>
        <v>0.70392425670465264</v>
      </c>
      <c r="M912" s="45">
        <f t="shared" si="57"/>
        <v>0.35065547082512211</v>
      </c>
      <c r="N912" s="2">
        <f t="shared" si="58"/>
        <v>818500000</v>
      </c>
      <c r="O912" s="2">
        <f t="shared" si="59"/>
        <v>1643100000</v>
      </c>
    </row>
    <row r="913" spans="1:15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>
        <f t="shared" si="56"/>
        <v>0.41935175446983464</v>
      </c>
      <c r="M913" s="45">
        <f t="shared" si="57"/>
        <v>0.15928865092265035</v>
      </c>
      <c r="N913" s="2">
        <f t="shared" si="58"/>
        <v>1666000000</v>
      </c>
      <c r="O913" s="2">
        <f t="shared" si="59"/>
        <v>4386000000</v>
      </c>
    </row>
    <row r="914" spans="1:15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>
        <f t="shared" si="56"/>
        <v>0.41112039357653396</v>
      </c>
      <c r="M914" s="45">
        <f t="shared" si="57"/>
        <v>0.1617933723196881</v>
      </c>
      <c r="N914" s="2">
        <f t="shared" si="58"/>
        <v>1743000000</v>
      </c>
      <c r="O914" s="2">
        <f t="shared" si="59"/>
        <v>4429000000</v>
      </c>
    </row>
    <row r="915" spans="1:15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>
        <f t="shared" si="56"/>
        <v>0.4197660206041558</v>
      </c>
      <c r="M915" s="45">
        <f t="shared" si="57"/>
        <v>0.17050811943425878</v>
      </c>
      <c r="N915" s="2">
        <f t="shared" si="58"/>
        <v>1953000000</v>
      </c>
      <c r="O915" s="2">
        <f t="shared" si="59"/>
        <v>4808000000</v>
      </c>
    </row>
    <row r="916" spans="1:15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>
        <f t="shared" si="56"/>
        <v>0.42817179529373051</v>
      </c>
      <c r="M916" s="45">
        <f t="shared" si="57"/>
        <v>0.18035214744117162</v>
      </c>
      <c r="N916" s="2">
        <f t="shared" si="58"/>
        <v>2192000000</v>
      </c>
      <c r="O916" s="2">
        <f t="shared" si="59"/>
        <v>5204000000</v>
      </c>
    </row>
    <row r="917" spans="1:15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>
        <f t="shared" si="56"/>
        <v>0.20371943183482211</v>
      </c>
      <c r="M917" s="45">
        <f t="shared" si="57"/>
        <v>9.5006589544589251E-2</v>
      </c>
      <c r="N917" s="2">
        <f t="shared" si="58"/>
        <v>324400000</v>
      </c>
      <c r="O917" s="2">
        <f t="shared" si="59"/>
        <v>695600000</v>
      </c>
    </row>
    <row r="918" spans="1:15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>
        <f t="shared" si="56"/>
        <v>0.20415851834809617</v>
      </c>
      <c r="M918" s="45">
        <f t="shared" si="57"/>
        <v>9.7089612331761194E-2</v>
      </c>
      <c r="N918" s="2">
        <f t="shared" si="58"/>
        <v>337600000</v>
      </c>
      <c r="O918" s="2">
        <f t="shared" si="59"/>
        <v>709900000</v>
      </c>
    </row>
    <row r="919" spans="1:15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>
        <f t="shared" si="56"/>
        <v>0.20897337598815535</v>
      </c>
      <c r="M919" s="45">
        <f t="shared" si="57"/>
        <v>8.7645083679242786E-2</v>
      </c>
      <c r="N919" s="2">
        <f t="shared" si="58"/>
        <v>331500000</v>
      </c>
      <c r="O919" s="2">
        <f t="shared" si="59"/>
        <v>790400000</v>
      </c>
    </row>
    <row r="920" spans="1:15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>
        <f t="shared" si="56"/>
        <v>0.23567854590013271</v>
      </c>
      <c r="M920" s="45">
        <f t="shared" si="57"/>
        <v>0.12524252016746656</v>
      </c>
      <c r="N920" s="2">
        <f t="shared" si="58"/>
        <v>490600000</v>
      </c>
      <c r="O920" s="2">
        <f t="shared" si="59"/>
        <v>923200000</v>
      </c>
    </row>
    <row r="921" spans="1:15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>
        <f t="shared" si="56"/>
        <v>0.17092076874927864</v>
      </c>
      <c r="M921" s="45">
        <f t="shared" si="57"/>
        <v>0.11555602732559463</v>
      </c>
      <c r="N921" s="2">
        <f t="shared" si="58"/>
        <v>685836000</v>
      </c>
      <c r="O921" s="2">
        <f t="shared" si="59"/>
        <v>1014431000</v>
      </c>
    </row>
    <row r="922" spans="1:15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>
        <f t="shared" si="56"/>
        <v>0.18554947086124962</v>
      </c>
      <c r="M922" s="45">
        <f t="shared" si="57"/>
        <v>0.11851674564886658</v>
      </c>
      <c r="N922" s="2">
        <f t="shared" si="58"/>
        <v>922038000</v>
      </c>
      <c r="O922" s="2">
        <f t="shared" si="59"/>
        <v>1443540000</v>
      </c>
    </row>
    <row r="923" spans="1:15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>
        <f t="shared" si="56"/>
        <v>0.18117326901138353</v>
      </c>
      <c r="M923" s="45">
        <f t="shared" si="57"/>
        <v>0.1146311043858101</v>
      </c>
      <c r="N923" s="2">
        <f t="shared" si="58"/>
        <v>1086016000</v>
      </c>
      <c r="O923" s="2">
        <f t="shared" si="59"/>
        <v>1716437000</v>
      </c>
    </row>
    <row r="924" spans="1:15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>
        <f t="shared" si="56"/>
        <v>0.1850666835677337</v>
      </c>
      <c r="M924" s="45">
        <f t="shared" si="57"/>
        <v>0.11528430276568975</v>
      </c>
      <c r="N924" s="2">
        <f t="shared" si="58"/>
        <v>1262363000</v>
      </c>
      <c r="O924" s="2">
        <f t="shared" si="59"/>
        <v>2026480000</v>
      </c>
    </row>
    <row r="925" spans="1:15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>
        <f t="shared" si="56"/>
        <v>0.39667454244101985</v>
      </c>
      <c r="M925" s="45">
        <f t="shared" si="57"/>
        <v>0.18492788376767641</v>
      </c>
      <c r="N925" s="2">
        <f t="shared" si="58"/>
        <v>1048800000</v>
      </c>
      <c r="O925" s="2">
        <f t="shared" si="59"/>
        <v>2249700000</v>
      </c>
    </row>
    <row r="926" spans="1:15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>
        <f t="shared" si="56"/>
        <v>0.3827625983506362</v>
      </c>
      <c r="M926" s="45">
        <f t="shared" si="57"/>
        <v>0.17435394177298005</v>
      </c>
      <c r="N926" s="2">
        <f t="shared" si="58"/>
        <v>1012700000</v>
      </c>
      <c r="O926" s="2">
        <f t="shared" si="59"/>
        <v>2223200000</v>
      </c>
    </row>
    <row r="927" spans="1:15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>
        <f t="shared" si="56"/>
        <v>0.36647481535697646</v>
      </c>
      <c r="M927" s="45">
        <f t="shared" si="57"/>
        <v>0.15440149045179319</v>
      </c>
      <c r="N927" s="2">
        <f t="shared" si="58"/>
        <v>928200000</v>
      </c>
      <c r="O927" s="2">
        <f t="shared" si="59"/>
        <v>2203100000</v>
      </c>
    </row>
    <row r="928" spans="1:15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>
        <f t="shared" si="56"/>
        <v>0.33447771339039878</v>
      </c>
      <c r="M928" s="45">
        <f t="shared" si="57"/>
        <v>0.12866211218764761</v>
      </c>
      <c r="N928" s="2">
        <f t="shared" si="58"/>
        <v>1116800000</v>
      </c>
      <c r="O928" s="2">
        <f t="shared" si="59"/>
        <v>2903300000</v>
      </c>
    </row>
    <row r="929" spans="1:15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>
        <f t="shared" si="56"/>
        <v>0.41818318525902698</v>
      </c>
      <c r="M929" s="45">
        <f t="shared" si="57"/>
        <v>0.10689097316714084</v>
      </c>
      <c r="N929" s="2">
        <f t="shared" si="58"/>
        <v>440704000</v>
      </c>
      <c r="O929" s="2">
        <f t="shared" si="59"/>
        <v>1724140000</v>
      </c>
    </row>
    <row r="930" spans="1:15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>
        <f t="shared" si="56"/>
        <v>0.40995368321913483</v>
      </c>
      <c r="M930" s="45">
        <f t="shared" si="57"/>
        <v>0.10673580472048748</v>
      </c>
      <c r="N930" s="2">
        <f t="shared" si="58"/>
        <v>540353000</v>
      </c>
      <c r="O930" s="2">
        <f t="shared" si="59"/>
        <v>2075402000</v>
      </c>
    </row>
    <row r="931" spans="1:15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>
        <f t="shared" si="56"/>
        <v>0.39345516600435837</v>
      </c>
      <c r="M931" s="45">
        <f t="shared" si="57"/>
        <v>9.8615384067569686E-2</v>
      </c>
      <c r="N931" s="2">
        <f t="shared" si="58"/>
        <v>664674000</v>
      </c>
      <c r="O931" s="2">
        <f t="shared" si="59"/>
        <v>2651913000</v>
      </c>
    </row>
    <row r="932" spans="1:15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>
        <f t="shared" si="56"/>
        <v>0.39394878064819938</v>
      </c>
      <c r="M932" s="45">
        <f t="shared" si="57"/>
        <v>0.10067773512147776</v>
      </c>
      <c r="N932" s="2">
        <f t="shared" si="58"/>
        <v>724138000</v>
      </c>
      <c r="O932" s="2">
        <f t="shared" si="59"/>
        <v>2833529000</v>
      </c>
    </row>
    <row r="933" spans="1:15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>
        <f t="shared" si="56"/>
        <v>9.9794003204394577E-2</v>
      </c>
      <c r="M933" s="45">
        <f t="shared" si="57"/>
        <v>9.9794003204394605E-2</v>
      </c>
      <c r="N933" s="2">
        <f t="shared" si="58"/>
        <v>1308000000</v>
      </c>
      <c r="O933" s="2">
        <f t="shared" si="59"/>
        <v>1308000000</v>
      </c>
    </row>
    <row r="934" spans="1:15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>
        <f t="shared" si="56"/>
        <v>9.7810858143607682E-2</v>
      </c>
      <c r="M934" s="45">
        <f t="shared" si="57"/>
        <v>9.781085814360771E-2</v>
      </c>
      <c r="N934" s="2">
        <f t="shared" si="58"/>
        <v>1117000000</v>
      </c>
      <c r="O934" s="2">
        <f t="shared" si="59"/>
        <v>1117000000</v>
      </c>
    </row>
    <row r="935" spans="1:15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>
        <f t="shared" si="56"/>
        <v>9.2117240123793964E-2</v>
      </c>
      <c r="M935" s="45">
        <f t="shared" si="57"/>
        <v>9.2117240123793923E-2</v>
      </c>
      <c r="N935" s="2">
        <f t="shared" si="58"/>
        <v>1012000000</v>
      </c>
      <c r="O935" s="2">
        <f t="shared" si="59"/>
        <v>1012000000</v>
      </c>
    </row>
    <row r="936" spans="1:15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>
        <f t="shared" si="56"/>
        <v>8.503726351996943E-2</v>
      </c>
      <c r="M936" s="45">
        <f t="shared" si="57"/>
        <v>8.503726351996943E-2</v>
      </c>
      <c r="N936" s="2">
        <f t="shared" si="58"/>
        <v>890000000</v>
      </c>
      <c r="O936" s="2">
        <f t="shared" si="59"/>
        <v>890000000</v>
      </c>
    </row>
    <row r="937" spans="1:15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>
        <f t="shared" si="56"/>
        <v>0.74847375990067344</v>
      </c>
      <c r="M937" s="45">
        <f t="shared" si="57"/>
        <v>0.4469957168571152</v>
      </c>
      <c r="N937" s="2">
        <f t="shared" si="58"/>
        <v>573154000</v>
      </c>
      <c r="O937" s="2">
        <f t="shared" si="59"/>
        <v>959720000</v>
      </c>
    </row>
    <row r="938" spans="1:15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>
        <f t="shared" si="56"/>
        <v>0.75613410103530287</v>
      </c>
      <c r="M938" s="45">
        <f t="shared" si="57"/>
        <v>0.46077243648380206</v>
      </c>
      <c r="N938" s="2">
        <f t="shared" si="58"/>
        <v>639730000</v>
      </c>
      <c r="O938" s="2">
        <f t="shared" si="59"/>
        <v>1049806000</v>
      </c>
    </row>
    <row r="939" spans="1:15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>
        <f t="shared" si="56"/>
        <v>0.75885187768745865</v>
      </c>
      <c r="M939" s="45">
        <f t="shared" si="57"/>
        <v>0.46280316634567997</v>
      </c>
      <c r="N939" s="2">
        <f t="shared" si="58"/>
        <v>682699000</v>
      </c>
      <c r="O939" s="2">
        <f t="shared" si="59"/>
        <v>1119412000</v>
      </c>
    </row>
    <row r="940" spans="1:15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>
        <f t="shared" si="56"/>
        <v>0.75855586206121628</v>
      </c>
      <c r="M940" s="45">
        <f t="shared" si="57"/>
        <v>0.44493081149714592</v>
      </c>
      <c r="N940" s="2">
        <f t="shared" si="58"/>
        <v>633553000</v>
      </c>
      <c r="O940" s="2">
        <f t="shared" si="59"/>
        <v>1080135000</v>
      </c>
    </row>
    <row r="941" spans="1:15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>
        <f t="shared" si="56"/>
        <v>0.78779741100896328</v>
      </c>
      <c r="M941" s="45">
        <f t="shared" si="57"/>
        <v>0.25170107152021376</v>
      </c>
      <c r="N941" s="2">
        <f t="shared" si="58"/>
        <v>5689300000</v>
      </c>
      <c r="O941" s="2">
        <f t="shared" si="59"/>
        <v>17806900000</v>
      </c>
    </row>
    <row r="942" spans="1:15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>
        <f t="shared" si="56"/>
        <v>0.78764856293617036</v>
      </c>
      <c r="M942" s="45">
        <f t="shared" si="57"/>
        <v>0.26249183363547079</v>
      </c>
      <c r="N942" s="2">
        <f t="shared" si="58"/>
        <v>6067000000</v>
      </c>
      <c r="O942" s="2">
        <f t="shared" si="59"/>
        <v>18205000000</v>
      </c>
    </row>
    <row r="943" spans="1:15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>
        <f t="shared" si="56"/>
        <v>0.74854197679398027</v>
      </c>
      <c r="M943" s="45">
        <f t="shared" si="57"/>
        <v>0.18705520096249922</v>
      </c>
      <c r="N943" s="2">
        <f t="shared" si="58"/>
        <v>3669200000</v>
      </c>
      <c r="O943" s="2">
        <f t="shared" si="59"/>
        <v>14683100000</v>
      </c>
    </row>
    <row r="944" spans="1:15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>
        <f t="shared" si="56"/>
        <v>0.74761883288991771</v>
      </c>
      <c r="M944" s="45">
        <f t="shared" si="57"/>
        <v>0.18501706022937367</v>
      </c>
      <c r="N944" s="2">
        <f t="shared" si="58"/>
        <v>3692700000</v>
      </c>
      <c r="O944" s="2">
        <f t="shared" si="59"/>
        <v>14921500000</v>
      </c>
    </row>
    <row r="945" spans="1:15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>
        <f t="shared" si="56"/>
        <v>9.2310066581418937E-2</v>
      </c>
      <c r="M945" s="45">
        <f t="shared" si="57"/>
        <v>9.9320957714184935E-2</v>
      </c>
      <c r="N945" s="2">
        <f t="shared" si="58"/>
        <v>4505000000</v>
      </c>
      <c r="O945" s="2">
        <f t="shared" si="59"/>
        <v>4187000000</v>
      </c>
    </row>
    <row r="946" spans="1:15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>
        <f t="shared" si="56"/>
        <v>0.11723326490762531</v>
      </c>
      <c r="M946" s="45">
        <f t="shared" si="57"/>
        <v>0.12546938366795174</v>
      </c>
      <c r="N946" s="2">
        <f t="shared" si="58"/>
        <v>5012000000</v>
      </c>
      <c r="O946" s="2">
        <f t="shared" si="59"/>
        <v>4683000000</v>
      </c>
    </row>
    <row r="947" spans="1:15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>
        <f t="shared" si="56"/>
        <v>0.11081507795539769</v>
      </c>
      <c r="M947" s="45">
        <f t="shared" si="57"/>
        <v>0.11624235247681074</v>
      </c>
      <c r="N947" s="2">
        <f t="shared" si="58"/>
        <v>4712000000</v>
      </c>
      <c r="O947" s="2">
        <f t="shared" si="59"/>
        <v>4492000000</v>
      </c>
    </row>
    <row r="948" spans="1:15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>
        <f t="shared" si="56"/>
        <v>0.10713681002370468</v>
      </c>
      <c r="M948" s="45">
        <f t="shared" si="57"/>
        <v>0.11744412461903149</v>
      </c>
      <c r="N948" s="2">
        <f t="shared" si="58"/>
        <v>5549000000</v>
      </c>
      <c r="O948" s="2">
        <f t="shared" si="59"/>
        <v>5062000000</v>
      </c>
    </row>
    <row r="949" spans="1:15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>
        <f t="shared" si="56"/>
        <v>0.30709322992405885</v>
      </c>
      <c r="M949" s="45">
        <f t="shared" si="57"/>
        <v>0.16794312489901439</v>
      </c>
      <c r="N949" s="2">
        <f t="shared" si="58"/>
        <v>519700000</v>
      </c>
      <c r="O949" s="2">
        <f t="shared" si="59"/>
        <v>950300000</v>
      </c>
    </row>
    <row r="950" spans="1:15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>
        <f t="shared" si="56"/>
        <v>0.3065185546875</v>
      </c>
      <c r="M950" s="45">
        <f t="shared" si="57"/>
        <v>0.162933349609375</v>
      </c>
      <c r="N950" s="2">
        <f t="shared" si="58"/>
        <v>533900000</v>
      </c>
      <c r="O950" s="2">
        <f t="shared" si="59"/>
        <v>1004400000</v>
      </c>
    </row>
    <row r="951" spans="1:15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>
        <f t="shared" si="56"/>
        <v>0.30827090111333311</v>
      </c>
      <c r="M951" s="45">
        <f t="shared" si="57"/>
        <v>0.16225412649613469</v>
      </c>
      <c r="N951" s="2">
        <f t="shared" si="58"/>
        <v>543600000</v>
      </c>
      <c r="O951" s="2">
        <f t="shared" si="59"/>
        <v>1032800000</v>
      </c>
    </row>
    <row r="952" spans="1:15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>
        <f t="shared" si="56"/>
        <v>0.33255470863044012</v>
      </c>
      <c r="M952" s="45">
        <f t="shared" si="57"/>
        <v>0.17734202114580772</v>
      </c>
      <c r="N952" s="2">
        <f t="shared" si="58"/>
        <v>577000000</v>
      </c>
      <c r="O952" s="2">
        <f t="shared" si="59"/>
        <v>1082000000</v>
      </c>
    </row>
    <row r="953" spans="1:15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>
        <f t="shared" si="56"/>
        <v>0.34296629124522471</v>
      </c>
      <c r="M953" s="45">
        <f t="shared" si="57"/>
        <v>7.0465746917123567E-2</v>
      </c>
      <c r="N953" s="2">
        <f t="shared" si="58"/>
        <v>3560000000</v>
      </c>
      <c r="O953" s="2">
        <f t="shared" si="59"/>
        <v>17327000000</v>
      </c>
    </row>
    <row r="954" spans="1:15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>
        <f t="shared" si="56"/>
        <v>0.34588239698972234</v>
      </c>
      <c r="M954" s="45">
        <f t="shared" si="57"/>
        <v>7.7671902203418394E-2</v>
      </c>
      <c r="N954" s="2">
        <f t="shared" si="58"/>
        <v>4149000000</v>
      </c>
      <c r="O954" s="2">
        <f t="shared" si="59"/>
        <v>18476000000</v>
      </c>
    </row>
    <row r="955" spans="1:15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>
        <f t="shared" si="56"/>
        <v>0.34786475285915019</v>
      </c>
      <c r="M955" s="45">
        <f t="shared" si="57"/>
        <v>8.5232022481902425E-2</v>
      </c>
      <c r="N955" s="2">
        <f t="shared" si="58"/>
        <v>4792000000</v>
      </c>
      <c r="O955" s="2">
        <f t="shared" si="59"/>
        <v>19558000000</v>
      </c>
    </row>
    <row r="956" spans="1:15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>
        <f t="shared" si="56"/>
        <v>0.34820733317533936</v>
      </c>
      <c r="M956" s="45">
        <f t="shared" si="57"/>
        <v>8.4148694857297632E-2</v>
      </c>
      <c r="N956" s="2">
        <f t="shared" si="58"/>
        <v>4971000000</v>
      </c>
      <c r="O956" s="2">
        <f t="shared" si="59"/>
        <v>20570000000</v>
      </c>
    </row>
    <row r="957" spans="1:15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>
        <f t="shared" si="56"/>
        <v>0.38985600108477103</v>
      </c>
      <c r="M957" s="45">
        <f t="shared" si="57"/>
        <v>3.2807378666242837E-2</v>
      </c>
      <c r="N957" s="2">
        <f t="shared" si="58"/>
        <v>118071000</v>
      </c>
      <c r="O957" s="2">
        <f t="shared" si="59"/>
        <v>1403059000</v>
      </c>
    </row>
    <row r="958" spans="1:15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>
        <f t="shared" si="56"/>
        <v>0.43571659725883372</v>
      </c>
      <c r="M958" s="45">
        <f t="shared" si="57"/>
        <v>0.1470856415317488</v>
      </c>
      <c r="N958" s="2">
        <f t="shared" si="58"/>
        <v>677669000</v>
      </c>
      <c r="O958" s="2">
        <f t="shared" si="59"/>
        <v>2007481000</v>
      </c>
    </row>
    <row r="959" spans="1:15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>
        <f t="shared" si="56"/>
        <v>0.43434122181760659</v>
      </c>
      <c r="M959" s="45">
        <f t="shared" si="57"/>
        <v>0.16494229663499713</v>
      </c>
      <c r="N959" s="2">
        <f t="shared" si="58"/>
        <v>867483000</v>
      </c>
      <c r="O959" s="2">
        <f t="shared" si="59"/>
        <v>2284336000</v>
      </c>
    </row>
    <row r="960" spans="1:15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>
        <f t="shared" si="56"/>
        <v>0.44494896526321492</v>
      </c>
      <c r="M960" s="45">
        <f t="shared" si="57"/>
        <v>0.18251368144137176</v>
      </c>
      <c r="N960" s="2">
        <f t="shared" si="58"/>
        <v>1074256000</v>
      </c>
      <c r="O960" s="2">
        <f t="shared" si="59"/>
        <v>2618922000</v>
      </c>
    </row>
    <row r="961" spans="1:15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>
        <f t="shared" si="56"/>
        <v>4.2360839934396877E-2</v>
      </c>
      <c r="M961" s="45">
        <f t="shared" si="57"/>
        <v>-1.8706605502003044E-2</v>
      </c>
      <c r="N961" s="2">
        <f t="shared" si="58"/>
        <v>-146110000</v>
      </c>
      <c r="O961" s="2">
        <f t="shared" si="59"/>
        <v>330864000</v>
      </c>
    </row>
    <row r="962" spans="1:15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>
        <f t="shared" si="56"/>
        <v>0.20605505079954656</v>
      </c>
      <c r="M962" s="45">
        <f t="shared" si="57"/>
        <v>-3.9968408832014343E-2</v>
      </c>
      <c r="N962" s="2">
        <f t="shared" si="58"/>
        <v>-380970000</v>
      </c>
      <c r="O962" s="2">
        <f t="shared" si="59"/>
        <v>1964071000</v>
      </c>
    </row>
    <row r="963" spans="1:15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>
        <f t="shared" ref="L963:L1026" si="60">1-(F963/E963)</f>
        <v>0.24879578973659833</v>
      </c>
      <c r="M963" s="45">
        <f t="shared" ref="M963:M1026" si="61">N963/E963</f>
        <v>-3.6044534037353103E-2</v>
      </c>
      <c r="N963" s="2">
        <f t="shared" ref="N963:N1026" si="62">O963-SUM(G963:I963)</f>
        <v>-385024000</v>
      </c>
      <c r="O963" s="2">
        <f t="shared" ref="O963:O1026" si="63">E963-F963</f>
        <v>2657611000</v>
      </c>
    </row>
    <row r="964" spans="1:15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>
        <f t="shared" si="60"/>
        <v>0.24111782906779433</v>
      </c>
      <c r="M964" s="45">
        <f t="shared" si="61"/>
        <v>-4.0027274249538031E-2</v>
      </c>
      <c r="N964" s="2">
        <f t="shared" si="62"/>
        <v>-404936000</v>
      </c>
      <c r="O964" s="2">
        <f t="shared" si="63"/>
        <v>2439269000</v>
      </c>
    </row>
    <row r="965" spans="1:15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>
        <f t="shared" si="60"/>
        <v>0.53065144923442009</v>
      </c>
      <c r="M965" s="45">
        <f t="shared" si="61"/>
        <v>7.706650093225606E-2</v>
      </c>
      <c r="N965" s="2">
        <f t="shared" si="62"/>
        <v>1364000000</v>
      </c>
      <c r="O965" s="2">
        <f t="shared" si="63"/>
        <v>9392000000</v>
      </c>
    </row>
    <row r="966" spans="1:15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>
        <f t="shared" si="60"/>
        <v>0.58736898683149685</v>
      </c>
      <c r="M966" s="45">
        <f t="shared" si="61"/>
        <v>0.12636388067723731</v>
      </c>
      <c r="N966" s="2">
        <f t="shared" si="62"/>
        <v>2351000000</v>
      </c>
      <c r="O966" s="2">
        <f t="shared" si="63"/>
        <v>10928000000</v>
      </c>
    </row>
    <row r="967" spans="1:15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>
        <f t="shared" si="60"/>
        <v>0.69601412714429867</v>
      </c>
      <c r="M967" s="45">
        <f t="shared" si="61"/>
        <v>0.20963673057517659</v>
      </c>
      <c r="N967" s="2">
        <f t="shared" si="62"/>
        <v>4155000000</v>
      </c>
      <c r="O967" s="2">
        <f t="shared" si="63"/>
        <v>13795000000</v>
      </c>
    </row>
    <row r="968" spans="1:15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>
        <f t="shared" si="60"/>
        <v>0.6997796817625459</v>
      </c>
      <c r="M968" s="45">
        <f t="shared" si="61"/>
        <v>0.18408812729498164</v>
      </c>
      <c r="N968" s="2">
        <f t="shared" si="62"/>
        <v>3760000000</v>
      </c>
      <c r="O968" s="2">
        <f t="shared" si="63"/>
        <v>14293000000</v>
      </c>
    </row>
    <row r="969" spans="1:15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>
        <f t="shared" si="60"/>
        <v>0.39601631116687575</v>
      </c>
      <c r="M969" s="45">
        <f t="shared" si="61"/>
        <v>9.0181932245922206E-2</v>
      </c>
      <c r="N969" s="2">
        <f t="shared" si="62"/>
        <v>575000000</v>
      </c>
      <c r="O969" s="2">
        <f t="shared" si="63"/>
        <v>2525000000</v>
      </c>
    </row>
    <row r="970" spans="1:15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>
        <f t="shared" si="60"/>
        <v>0.4162838587042611</v>
      </c>
      <c r="M970" s="45">
        <f t="shared" si="61"/>
        <v>0.10549659432916204</v>
      </c>
      <c r="N970" s="2">
        <f t="shared" si="62"/>
        <v>666000000</v>
      </c>
      <c r="O970" s="2">
        <f t="shared" si="63"/>
        <v>2628000000</v>
      </c>
    </row>
    <row r="971" spans="1:15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>
        <f t="shared" si="60"/>
        <v>0.4429688652796222</v>
      </c>
      <c r="M971" s="45">
        <f t="shared" si="61"/>
        <v>0.14947616939648811</v>
      </c>
      <c r="N971" s="2">
        <f t="shared" si="62"/>
        <v>1013000000</v>
      </c>
      <c r="O971" s="2">
        <f t="shared" si="63"/>
        <v>3002000000</v>
      </c>
    </row>
    <row r="972" spans="1:15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>
        <f t="shared" si="60"/>
        <v>0.48171102199538218</v>
      </c>
      <c r="M972" s="45">
        <f t="shared" si="61"/>
        <v>0.16174504800097217</v>
      </c>
      <c r="N972" s="2">
        <f t="shared" si="62"/>
        <v>1331000000</v>
      </c>
      <c r="O972" s="2">
        <f t="shared" si="63"/>
        <v>3964000000</v>
      </c>
    </row>
    <row r="973" spans="1:15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>
        <f t="shared" si="60"/>
        <v>0.12694037749162113</v>
      </c>
      <c r="M973" s="45">
        <f t="shared" si="61"/>
        <v>0.10310460398659375</v>
      </c>
      <c r="N973" s="2">
        <f t="shared" si="62"/>
        <v>4676000000</v>
      </c>
      <c r="O973" s="2">
        <f t="shared" si="63"/>
        <v>5757000000</v>
      </c>
    </row>
    <row r="974" spans="1:15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>
        <f t="shared" si="60"/>
        <v>0.13894058372293583</v>
      </c>
      <c r="M974" s="45">
        <f t="shared" si="61"/>
        <v>0.11579138486677863</v>
      </c>
      <c r="N974" s="2">
        <f t="shared" si="62"/>
        <v>5102000000</v>
      </c>
      <c r="O974" s="2">
        <f t="shared" si="63"/>
        <v>6122000000</v>
      </c>
    </row>
    <row r="975" spans="1:15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>
        <f t="shared" si="60"/>
        <v>0.14622434660585859</v>
      </c>
      <c r="M975" s="45">
        <f t="shared" si="61"/>
        <v>0.12576740922645149</v>
      </c>
      <c r="N975" s="2">
        <f t="shared" si="62"/>
        <v>5736000000</v>
      </c>
      <c r="O975" s="2">
        <f t="shared" si="63"/>
        <v>6669000000</v>
      </c>
    </row>
    <row r="976" spans="1:15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>
        <f t="shared" si="60"/>
        <v>0.21542691308996487</v>
      </c>
      <c r="M976" s="45">
        <f t="shared" si="61"/>
        <v>0.18701695433022758</v>
      </c>
      <c r="N976" s="2">
        <f t="shared" si="62"/>
        <v>6122000000</v>
      </c>
      <c r="O976" s="2">
        <f t="shared" si="63"/>
        <v>7052000000</v>
      </c>
    </row>
    <row r="977" spans="1:15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>
        <f t="shared" si="60"/>
        <v>0.40265838329841797</v>
      </c>
      <c r="M977" s="45">
        <f t="shared" si="61"/>
        <v>9.6294155891064076E-2</v>
      </c>
      <c r="N977" s="2">
        <f t="shared" si="62"/>
        <v>2666000000</v>
      </c>
      <c r="O977" s="2">
        <f t="shared" si="63"/>
        <v>11148000000</v>
      </c>
    </row>
    <row r="978" spans="1:15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>
        <f t="shared" si="60"/>
        <v>0.40120296444810422</v>
      </c>
      <c r="M978" s="45">
        <f t="shared" si="61"/>
        <v>9.9029751888582582E-2</v>
      </c>
      <c r="N978" s="2">
        <f t="shared" si="62"/>
        <v>2766000000</v>
      </c>
      <c r="O978" s="2">
        <f t="shared" si="63"/>
        <v>11206000000</v>
      </c>
    </row>
    <row r="979" spans="1:15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>
        <f t="shared" si="60"/>
        <v>0.4</v>
      </c>
      <c r="M979" s="45">
        <f t="shared" si="61"/>
        <v>0.10272193559864792</v>
      </c>
      <c r="N979" s="2">
        <f t="shared" si="62"/>
        <v>2887000000</v>
      </c>
      <c r="O979" s="2">
        <f t="shared" si="63"/>
        <v>11242000000</v>
      </c>
    </row>
    <row r="980" spans="1:15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>
        <f t="shared" si="60"/>
        <v>0.39081945418959341</v>
      </c>
      <c r="M980" s="45">
        <f t="shared" si="61"/>
        <v>8.5933749399903989E-2</v>
      </c>
      <c r="N980" s="2">
        <f t="shared" si="62"/>
        <v>2327000000</v>
      </c>
      <c r="O980" s="2">
        <f t="shared" si="63"/>
        <v>10583000000</v>
      </c>
    </row>
    <row r="981" spans="1:15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t="e">
        <f t="shared" si="60"/>
        <v>#VALUE!</v>
      </c>
      <c r="M981" s="45" t="e">
        <f t="shared" si="61"/>
        <v>#VALUE!</v>
      </c>
      <c r="N981" s="2" t="e">
        <f t="shared" si="62"/>
        <v>#VALUE!</v>
      </c>
      <c r="O981" s="2" t="e">
        <f t="shared" si="63"/>
        <v>#VALUE!</v>
      </c>
    </row>
    <row r="982" spans="1:15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t="e">
        <f t="shared" si="60"/>
        <v>#VALUE!</v>
      </c>
      <c r="M982" s="45" t="e">
        <f t="shared" si="61"/>
        <v>#VALUE!</v>
      </c>
      <c r="N982" s="2" t="e">
        <f t="shared" si="62"/>
        <v>#VALUE!</v>
      </c>
      <c r="O982" s="2" t="e">
        <f t="shared" si="63"/>
        <v>#VALUE!</v>
      </c>
    </row>
    <row r="983" spans="1:15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t="e">
        <f t="shared" si="60"/>
        <v>#VALUE!</v>
      </c>
      <c r="M983" s="45" t="e">
        <f t="shared" si="61"/>
        <v>#VALUE!</v>
      </c>
      <c r="N983" s="2" t="e">
        <f t="shared" si="62"/>
        <v>#VALUE!</v>
      </c>
      <c r="O983" s="2" t="e">
        <f t="shared" si="63"/>
        <v>#VALUE!</v>
      </c>
    </row>
    <row r="984" spans="1:15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t="e">
        <f t="shared" si="60"/>
        <v>#VALUE!</v>
      </c>
      <c r="M984" s="45" t="e">
        <f t="shared" si="61"/>
        <v>#VALUE!</v>
      </c>
      <c r="N984" s="2" t="e">
        <f t="shared" si="62"/>
        <v>#VALUE!</v>
      </c>
      <c r="O984" s="2" t="e">
        <f t="shared" si="63"/>
        <v>#VALUE!</v>
      </c>
    </row>
    <row r="985" spans="1:15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>
        <f t="shared" si="60"/>
        <v>0.75356596510103224</v>
      </c>
      <c r="M985" s="45">
        <f t="shared" si="61"/>
        <v>0.39985668896883303</v>
      </c>
      <c r="N985" s="2">
        <f t="shared" si="62"/>
        <v>190287000</v>
      </c>
      <c r="O985" s="2">
        <f t="shared" si="63"/>
        <v>358613000</v>
      </c>
    </row>
    <row r="986" spans="1:15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>
        <f t="shared" si="60"/>
        <v>0.72926403247887461</v>
      </c>
      <c r="M986" s="45">
        <f t="shared" si="61"/>
        <v>0.36623865049017296</v>
      </c>
      <c r="N986" s="2">
        <f t="shared" si="62"/>
        <v>232741000</v>
      </c>
      <c r="O986" s="2">
        <f t="shared" si="63"/>
        <v>463440000</v>
      </c>
    </row>
    <row r="987" spans="1:15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>
        <f t="shared" si="60"/>
        <v>0.72249307691377485</v>
      </c>
      <c r="M987" s="45">
        <f t="shared" si="61"/>
        <v>0.36023931506794099</v>
      </c>
      <c r="N987" s="2">
        <f t="shared" si="62"/>
        <v>357477000</v>
      </c>
      <c r="O987" s="2">
        <f t="shared" si="63"/>
        <v>716953000</v>
      </c>
    </row>
    <row r="988" spans="1:15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>
        <f t="shared" si="60"/>
        <v>0.73062269186471918</v>
      </c>
      <c r="M988" s="45">
        <f t="shared" si="61"/>
        <v>0.39640805961761794</v>
      </c>
      <c r="N988" s="2">
        <f t="shared" si="62"/>
        <v>413366000</v>
      </c>
      <c r="O988" s="2">
        <f t="shared" si="63"/>
        <v>761878000</v>
      </c>
    </row>
    <row r="989" spans="1:15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>
        <f t="shared" si="60"/>
        <v>0.57677015035416179</v>
      </c>
      <c r="M989" s="45">
        <f t="shared" si="61"/>
        <v>0.20306902548785793</v>
      </c>
      <c r="N989" s="2">
        <f t="shared" si="62"/>
        <v>161951000</v>
      </c>
      <c r="O989" s="2">
        <f t="shared" si="63"/>
        <v>459984000</v>
      </c>
    </row>
    <row r="990" spans="1:15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>
        <f t="shared" si="60"/>
        <v>0.58886228417397213</v>
      </c>
      <c r="M990" s="45">
        <f t="shared" si="61"/>
        <v>0.21494645328929796</v>
      </c>
      <c r="N990" s="2">
        <f t="shared" si="62"/>
        <v>221282000</v>
      </c>
      <c r="O990" s="2">
        <f t="shared" si="63"/>
        <v>606219000</v>
      </c>
    </row>
    <row r="991" spans="1:15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>
        <f t="shared" si="60"/>
        <v>0.60015363081736472</v>
      </c>
      <c r="M991" s="45">
        <f t="shared" si="61"/>
        <v>0.23088956586174855</v>
      </c>
      <c r="N991" s="2">
        <f t="shared" si="62"/>
        <v>255190000</v>
      </c>
      <c r="O991" s="2">
        <f t="shared" si="63"/>
        <v>663318000</v>
      </c>
    </row>
    <row r="992" spans="1:15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>
        <f t="shared" si="60"/>
        <v>0.61389637378905704</v>
      </c>
      <c r="M992" s="45">
        <f t="shared" si="61"/>
        <v>0.23013486793841395</v>
      </c>
      <c r="N992" s="2">
        <f t="shared" si="62"/>
        <v>296448000</v>
      </c>
      <c r="O992" s="2">
        <f t="shared" si="63"/>
        <v>790790000</v>
      </c>
    </row>
    <row r="993" spans="1:15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>
        <f t="shared" si="60"/>
        <v>0.13746402573218219</v>
      </c>
      <c r="M993" s="45">
        <f t="shared" si="61"/>
        <v>7.9566615879465036E-2</v>
      </c>
      <c r="N993" s="2">
        <f t="shared" si="62"/>
        <v>940000000</v>
      </c>
      <c r="O993" s="2">
        <f t="shared" si="63"/>
        <v>1624000000</v>
      </c>
    </row>
    <row r="994" spans="1:15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>
        <f t="shared" si="60"/>
        <v>0.13798498122653313</v>
      </c>
      <c r="M994" s="45">
        <f t="shared" si="61"/>
        <v>7.7284105131414274E-2</v>
      </c>
      <c r="N994" s="2">
        <f t="shared" si="62"/>
        <v>988000000</v>
      </c>
      <c r="O994" s="2">
        <f t="shared" si="63"/>
        <v>1764000000</v>
      </c>
    </row>
    <row r="995" spans="1:15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>
        <f t="shared" si="60"/>
        <v>0.14250507393447376</v>
      </c>
      <c r="M995" s="45">
        <f t="shared" si="61"/>
        <v>8.400985792983473E-2</v>
      </c>
      <c r="N995" s="2">
        <f t="shared" si="62"/>
        <v>1159000000</v>
      </c>
      <c r="O995" s="2">
        <f t="shared" si="63"/>
        <v>1966000000</v>
      </c>
    </row>
    <row r="996" spans="1:15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>
        <f t="shared" si="60"/>
        <v>0.14655529476736162</v>
      </c>
      <c r="M996" s="45">
        <f t="shared" si="61"/>
        <v>9.319342813751208E-2</v>
      </c>
      <c r="N996" s="2">
        <f t="shared" si="62"/>
        <v>1350000000</v>
      </c>
      <c r="O996" s="2">
        <f t="shared" si="63"/>
        <v>2123000000</v>
      </c>
    </row>
    <row r="997" spans="1:15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>
        <f t="shared" si="60"/>
        <v>0.28975003697677859</v>
      </c>
      <c r="M997" s="45">
        <f t="shared" si="61"/>
        <v>9.0519153971306027E-2</v>
      </c>
      <c r="N997" s="2">
        <f t="shared" si="62"/>
        <v>612000000</v>
      </c>
      <c r="O997" s="2">
        <f t="shared" si="63"/>
        <v>1959000000</v>
      </c>
    </row>
    <row r="998" spans="1:15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>
        <f t="shared" si="60"/>
        <v>0.29403368541250352</v>
      </c>
      <c r="M998" s="45">
        <f t="shared" si="61"/>
        <v>0.10305452469312018</v>
      </c>
      <c r="N998" s="2">
        <f t="shared" si="62"/>
        <v>722000000</v>
      </c>
      <c r="O998" s="2">
        <f t="shared" si="63"/>
        <v>2060000000</v>
      </c>
    </row>
    <row r="999" spans="1:15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>
        <f t="shared" si="60"/>
        <v>0.31545785494259315</v>
      </c>
      <c r="M999" s="45">
        <f t="shared" si="61"/>
        <v>0.12797535704284513</v>
      </c>
      <c r="N999" s="2">
        <f t="shared" si="62"/>
        <v>914000000</v>
      </c>
      <c r="O999" s="2">
        <f t="shared" si="63"/>
        <v>2253000000</v>
      </c>
    </row>
    <row r="1000" spans="1:15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>
        <f t="shared" si="60"/>
        <v>0.33383172488786195</v>
      </c>
      <c r="M1000" s="45">
        <f t="shared" si="61"/>
        <v>0.14312899279597663</v>
      </c>
      <c r="N1000" s="2">
        <f t="shared" si="62"/>
        <v>1053000000</v>
      </c>
      <c r="O1000" s="2">
        <f t="shared" si="63"/>
        <v>2456000000</v>
      </c>
    </row>
    <row r="1001" spans="1:15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>
        <f t="shared" si="60"/>
        <v>0.53095470855167692</v>
      </c>
      <c r="M1001" s="45">
        <f t="shared" si="61"/>
        <v>0.15901478317383549</v>
      </c>
      <c r="N1001" s="2">
        <f t="shared" si="62"/>
        <v>1021015000</v>
      </c>
      <c r="O1001" s="2">
        <f t="shared" si="63"/>
        <v>3409197000</v>
      </c>
    </row>
    <row r="1002" spans="1:15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>
        <f t="shared" si="60"/>
        <v>0.53645966656036825</v>
      </c>
      <c r="M1002" s="45">
        <f t="shared" si="61"/>
        <v>0.18012682400878843</v>
      </c>
      <c r="N1002" s="2">
        <f t="shared" si="62"/>
        <v>1168103000</v>
      </c>
      <c r="O1002" s="2">
        <f t="shared" si="63"/>
        <v>3478883000</v>
      </c>
    </row>
    <row r="1003" spans="1:15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>
        <f t="shared" si="60"/>
        <v>0.49819259177608088</v>
      </c>
      <c r="M1003" s="45">
        <f t="shared" si="61"/>
        <v>0.10852152098195514</v>
      </c>
      <c r="N1003" s="2">
        <f t="shared" si="62"/>
        <v>653714000</v>
      </c>
      <c r="O1003" s="2">
        <f t="shared" si="63"/>
        <v>3001022000</v>
      </c>
    </row>
    <row r="1004" spans="1:15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>
        <f t="shared" si="60"/>
        <v>0.49211791156089324</v>
      </c>
      <c r="M1004" s="45">
        <f t="shared" si="61"/>
        <v>9.4855112910520137E-2</v>
      </c>
      <c r="N1004" s="2">
        <f t="shared" si="62"/>
        <v>540922000</v>
      </c>
      <c r="O1004" s="2">
        <f t="shared" si="63"/>
        <v>2806358000</v>
      </c>
    </row>
    <row r="1005" spans="1:15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>
        <f t="shared" si="60"/>
        <v>0.39236405847571376</v>
      </c>
      <c r="M1005" s="45">
        <f t="shared" si="61"/>
        <v>0.31213407334856896</v>
      </c>
      <c r="N1005" s="2">
        <f t="shared" si="62"/>
        <v>8604600000</v>
      </c>
      <c r="O1005" s="2">
        <f t="shared" si="63"/>
        <v>10816300000</v>
      </c>
    </row>
    <row r="1006" spans="1:15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>
        <f t="shared" si="60"/>
        <v>0.38791775333829082</v>
      </c>
      <c r="M1006" s="45">
        <f t="shared" si="61"/>
        <v>0.31183354266216462</v>
      </c>
      <c r="N1006" s="2">
        <f t="shared" si="62"/>
        <v>8764300000</v>
      </c>
      <c r="O1006" s="2">
        <f t="shared" si="63"/>
        <v>10902700000</v>
      </c>
    </row>
    <row r="1007" spans="1:15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>
        <f t="shared" si="60"/>
        <v>0.38102057847113657</v>
      </c>
      <c r="M1007" s="45">
        <f t="shared" si="61"/>
        <v>0.28968015363703614</v>
      </c>
      <c r="N1007" s="2">
        <f t="shared" si="62"/>
        <v>7949200000</v>
      </c>
      <c r="O1007" s="2">
        <f t="shared" si="63"/>
        <v>10455700000</v>
      </c>
    </row>
    <row r="1008" spans="1:15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>
        <f t="shared" si="60"/>
        <v>0.3852044229331445</v>
      </c>
      <c r="M1008" s="45">
        <f t="shared" si="61"/>
        <v>0.28117498917876677</v>
      </c>
      <c r="N1008" s="2">
        <f t="shared" si="62"/>
        <v>7145500000</v>
      </c>
      <c r="O1008" s="2">
        <f t="shared" si="63"/>
        <v>9789200000</v>
      </c>
    </row>
    <row r="1009" spans="1:15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>
        <f t="shared" si="60"/>
        <v>0.53012569999298187</v>
      </c>
      <c r="M1009" s="45">
        <f t="shared" si="61"/>
        <v>0.13323529058441866</v>
      </c>
      <c r="N1009" s="2">
        <f t="shared" si="62"/>
        <v>210728000</v>
      </c>
      <c r="O1009" s="2">
        <f t="shared" si="63"/>
        <v>838459000</v>
      </c>
    </row>
    <row r="1010" spans="1:15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>
        <f t="shared" si="60"/>
        <v>0.58447238192290141</v>
      </c>
      <c r="M1010" s="45">
        <f t="shared" si="61"/>
        <v>0.23916939422136405</v>
      </c>
      <c r="N1010" s="2">
        <f t="shared" si="62"/>
        <v>461888000</v>
      </c>
      <c r="O1010" s="2">
        <f t="shared" si="63"/>
        <v>1128743000</v>
      </c>
    </row>
    <row r="1011" spans="1:15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>
        <f t="shared" si="60"/>
        <v>0.57267973149961149</v>
      </c>
      <c r="M1011" s="45">
        <f t="shared" si="61"/>
        <v>0.19955883366650581</v>
      </c>
      <c r="N1011" s="2">
        <f t="shared" si="62"/>
        <v>428460000</v>
      </c>
      <c r="O1011" s="2">
        <f t="shared" si="63"/>
        <v>1229564000</v>
      </c>
    </row>
    <row r="1012" spans="1:15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>
        <f t="shared" si="60"/>
        <v>0.5546611795517854</v>
      </c>
      <c r="M1012" s="45">
        <f t="shared" si="61"/>
        <v>0.16394258774767248</v>
      </c>
      <c r="N1012" s="2">
        <f t="shared" si="62"/>
        <v>356302000</v>
      </c>
      <c r="O1012" s="2">
        <f t="shared" si="63"/>
        <v>1205464000</v>
      </c>
    </row>
    <row r="1013" spans="1:15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>
        <f t="shared" si="60"/>
        <v>5.6311172215129823E-2</v>
      </c>
      <c r="M1013" s="45">
        <f t="shared" si="61"/>
        <v>1.9133195849291303E-2</v>
      </c>
      <c r="N1013" s="2">
        <f t="shared" si="62"/>
        <v>2338000000</v>
      </c>
      <c r="O1013" s="2">
        <f t="shared" si="63"/>
        <v>6881000000</v>
      </c>
    </row>
    <row r="1014" spans="1:15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>
        <f t="shared" si="60"/>
        <v>6.0789565622452524E-2</v>
      </c>
      <c r="M1014" s="45">
        <f t="shared" si="61"/>
        <v>1.8247059508559451E-2</v>
      </c>
      <c r="N1014" s="2">
        <f t="shared" si="62"/>
        <v>2507000000</v>
      </c>
      <c r="O1014" s="2">
        <f t="shared" si="63"/>
        <v>8352000000</v>
      </c>
    </row>
    <row r="1015" spans="1:15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>
        <f t="shared" si="60"/>
        <v>6.3732581194671734E-2</v>
      </c>
      <c r="M1015" s="45">
        <f t="shared" si="61"/>
        <v>1.7414616437208524E-2</v>
      </c>
      <c r="N1015" s="2">
        <f t="shared" si="62"/>
        <v>3118000000</v>
      </c>
      <c r="O1015" s="2">
        <f t="shared" si="63"/>
        <v>11411000000</v>
      </c>
    </row>
    <row r="1016" spans="1:15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>
        <f t="shared" si="60"/>
        <v>5.980595544938283E-2</v>
      </c>
      <c r="M1016" s="45">
        <f t="shared" si="61"/>
        <v>1.9634961547327173E-2</v>
      </c>
      <c r="N1016" s="2">
        <f t="shared" si="62"/>
        <v>3748000000</v>
      </c>
      <c r="O1016" s="2">
        <f t="shared" si="63"/>
        <v>11416000000</v>
      </c>
    </row>
    <row r="1017" spans="1:15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>
        <f t="shared" si="60"/>
        <v>0.70882320624107242</v>
      </c>
      <c r="M1017" s="45">
        <f t="shared" si="61"/>
        <v>0.39907702450280191</v>
      </c>
      <c r="N1017" s="2">
        <f t="shared" si="62"/>
        <v>1089600000</v>
      </c>
      <c r="O1017" s="2">
        <f t="shared" si="63"/>
        <v>1935300000</v>
      </c>
    </row>
    <row r="1018" spans="1:15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>
        <f t="shared" si="60"/>
        <v>0.72333052985702273</v>
      </c>
      <c r="M1018" s="45">
        <f t="shared" si="61"/>
        <v>0.41534062237174096</v>
      </c>
      <c r="N1018" s="2">
        <f t="shared" si="62"/>
        <v>1234600000</v>
      </c>
      <c r="O1018" s="2">
        <f t="shared" si="63"/>
        <v>2150100000</v>
      </c>
    </row>
    <row r="1019" spans="1:15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>
        <f t="shared" si="60"/>
        <v>0.72099091263533577</v>
      </c>
      <c r="M1019" s="45">
        <f t="shared" si="61"/>
        <v>0.43160483459796661</v>
      </c>
      <c r="N1019" s="2">
        <f t="shared" si="62"/>
        <v>1439100000</v>
      </c>
      <c r="O1019" s="2">
        <f t="shared" si="63"/>
        <v>2404000000</v>
      </c>
    </row>
    <row r="1020" spans="1:15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>
        <f t="shared" si="60"/>
        <v>0.71981632945903284</v>
      </c>
      <c r="M1020" s="45">
        <f t="shared" si="61"/>
        <v>0.42284402353278805</v>
      </c>
      <c r="N1020" s="2">
        <f t="shared" si="62"/>
        <v>1473400000</v>
      </c>
      <c r="O1020" s="2">
        <f t="shared" si="63"/>
        <v>2508200000</v>
      </c>
    </row>
    <row r="1021" spans="1:15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>
        <f t="shared" si="60"/>
        <v>0.37343995430529775</v>
      </c>
      <c r="M1021" s="45">
        <f t="shared" si="61"/>
        <v>0.1051834927888048</v>
      </c>
      <c r="N1021" s="2">
        <f t="shared" si="62"/>
        <v>3683000000</v>
      </c>
      <c r="O1021" s="2">
        <f t="shared" si="63"/>
        <v>13076000000</v>
      </c>
    </row>
    <row r="1022" spans="1:15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>
        <f t="shared" si="60"/>
        <v>0.37139862319045869</v>
      </c>
      <c r="M1022" s="45">
        <f t="shared" si="61"/>
        <v>0.11938015241224964</v>
      </c>
      <c r="N1022" s="2">
        <f t="shared" si="62"/>
        <v>4214000000</v>
      </c>
      <c r="O1022" s="2">
        <f t="shared" si="63"/>
        <v>13110000000</v>
      </c>
    </row>
    <row r="1023" spans="1:15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>
        <f t="shared" si="60"/>
        <v>0.36786006307674335</v>
      </c>
      <c r="M1023" s="45">
        <f t="shared" si="61"/>
        <v>0.11488143908421913</v>
      </c>
      <c r="N1023" s="2">
        <f t="shared" si="62"/>
        <v>3934000000</v>
      </c>
      <c r="O1023" s="2">
        <f t="shared" si="63"/>
        <v>12597000000</v>
      </c>
    </row>
    <row r="1024" spans="1:15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>
        <f t="shared" si="60"/>
        <v>0.38844648400593873</v>
      </c>
      <c r="M1024" s="45">
        <f t="shared" si="61"/>
        <v>0.12667026589283303</v>
      </c>
      <c r="N1024" s="2">
        <f t="shared" si="62"/>
        <v>3754000000</v>
      </c>
      <c r="O1024" s="2">
        <f t="shared" si="63"/>
        <v>11512000000</v>
      </c>
    </row>
    <row r="1025" spans="1:15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>
        <f t="shared" si="60"/>
        <v>0.44259721203228175</v>
      </c>
      <c r="M1025" s="45">
        <f t="shared" si="61"/>
        <v>4.8569332355099047E-2</v>
      </c>
      <c r="N1025" s="2">
        <f t="shared" si="62"/>
        <v>3310000000</v>
      </c>
      <c r="O1025" s="2">
        <f t="shared" si="63"/>
        <v>30163000000</v>
      </c>
    </row>
    <row r="1026" spans="1:15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>
        <f t="shared" si="60"/>
        <v>0.44123814132172023</v>
      </c>
      <c r="M1026" s="45">
        <f t="shared" si="61"/>
        <v>5.9414360914382909E-2</v>
      </c>
      <c r="N1026" s="2">
        <f t="shared" si="62"/>
        <v>4052000000</v>
      </c>
      <c r="O1026" s="2">
        <f t="shared" si="63"/>
        <v>30092000000</v>
      </c>
    </row>
    <row r="1027" spans="1:15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>
        <f t="shared" ref="L1027:L1090" si="64">1-(F1027/E1027)</f>
        <v>0.46666484805499486</v>
      </c>
      <c r="M1027" s="45">
        <f t="shared" ref="M1027:M1090" si="65">N1027/E1027</f>
        <v>0.12008292869223634</v>
      </c>
      <c r="N1027" s="2">
        <f t="shared" ref="N1027:N1090" si="66">O1027-SUM(G1027:I1027)</f>
        <v>8804000000</v>
      </c>
      <c r="O1027" s="2">
        <f t="shared" ref="O1027:O1090" si="67">E1027-F1027</f>
        <v>34214000000</v>
      </c>
    </row>
    <row r="1028" spans="1:15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>
        <f t="shared" si="64"/>
        <v>0.44655544595502561</v>
      </c>
      <c r="M1028" s="45">
        <f t="shared" si="65"/>
        <v>0.10678903804091436</v>
      </c>
      <c r="N1028" s="2">
        <f t="shared" si="66"/>
        <v>7470000000</v>
      </c>
      <c r="O1028" s="2">
        <f t="shared" si="67"/>
        <v>31237000000</v>
      </c>
    </row>
    <row r="1029" spans="1:15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>
        <f t="shared" si="64"/>
        <v>0.25744007408456837</v>
      </c>
      <c r="M1029" s="45">
        <f t="shared" si="65"/>
        <v>6.5568298439179121E-2</v>
      </c>
      <c r="N1029" s="2">
        <f t="shared" si="66"/>
        <v>379508000</v>
      </c>
      <c r="O1029" s="2">
        <f t="shared" si="67"/>
        <v>1490058000</v>
      </c>
    </row>
    <row r="1030" spans="1:15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>
        <f t="shared" si="64"/>
        <v>0.26137886776452168</v>
      </c>
      <c r="M1030" s="45">
        <f t="shared" si="65"/>
        <v>7.4424997761525294E-2</v>
      </c>
      <c r="N1030" s="2">
        <f t="shared" si="66"/>
        <v>546931000</v>
      </c>
      <c r="O1030" s="2">
        <f t="shared" si="67"/>
        <v>1920809000</v>
      </c>
    </row>
    <row r="1031" spans="1:15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>
        <f t="shared" si="64"/>
        <v>0.27605650119190928</v>
      </c>
      <c r="M1031" s="45">
        <f t="shared" si="65"/>
        <v>9.9032658135905602E-2</v>
      </c>
      <c r="N1031" s="2">
        <f t="shared" si="66"/>
        <v>772796000</v>
      </c>
      <c r="O1031" s="2">
        <f t="shared" si="67"/>
        <v>2154192000</v>
      </c>
    </row>
    <row r="1032" spans="1:15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>
        <f t="shared" si="64"/>
        <v>0.29866408773616704</v>
      </c>
      <c r="M1032" s="45">
        <f t="shared" si="65"/>
        <v>0.10376751070393678</v>
      </c>
      <c r="N1032" s="2">
        <f t="shared" si="66"/>
        <v>837566000</v>
      </c>
      <c r="O1032" s="2">
        <f t="shared" si="67"/>
        <v>2410686000</v>
      </c>
    </row>
    <row r="1033" spans="1:15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>
        <f t="shared" si="64"/>
        <v>0.61453874349575788</v>
      </c>
      <c r="M1033" s="45">
        <f t="shared" si="65"/>
        <v>0.21533847691795044</v>
      </c>
      <c r="N1033" s="2">
        <f t="shared" si="66"/>
        <v>840100000</v>
      </c>
      <c r="O1033" s="2">
        <f t="shared" si="67"/>
        <v>2397500000</v>
      </c>
    </row>
    <row r="1034" spans="1:15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>
        <f t="shared" si="64"/>
        <v>0.63613207322589094</v>
      </c>
      <c r="M1034" s="45">
        <f t="shared" si="65"/>
        <v>0.24362606232294617</v>
      </c>
      <c r="N1034" s="2">
        <f t="shared" si="66"/>
        <v>1023400000</v>
      </c>
      <c r="O1034" s="2">
        <f t="shared" si="67"/>
        <v>2672200000</v>
      </c>
    </row>
    <row r="1035" spans="1:15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>
        <f t="shared" si="64"/>
        <v>0.61431519742362739</v>
      </c>
      <c r="M1035" s="45">
        <f t="shared" si="65"/>
        <v>0.22135032771641758</v>
      </c>
      <c r="N1035" s="2">
        <f t="shared" si="66"/>
        <v>976000000</v>
      </c>
      <c r="O1035" s="2">
        <f t="shared" si="67"/>
        <v>2708700000</v>
      </c>
    </row>
    <row r="1036" spans="1:15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>
        <f t="shared" si="64"/>
        <v>0.64254660673494945</v>
      </c>
      <c r="M1036" s="45">
        <f t="shared" si="65"/>
        <v>0.23953037113452705</v>
      </c>
      <c r="N1036" s="2">
        <f t="shared" si="66"/>
        <v>975200000</v>
      </c>
      <c r="O1036" s="2">
        <f t="shared" si="67"/>
        <v>2616000000</v>
      </c>
    </row>
    <row r="1037" spans="1:15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>
        <f t="shared" si="64"/>
        <v>0.40398700101857687</v>
      </c>
      <c r="M1037" s="45">
        <f t="shared" si="65"/>
        <v>0.13956928748120484</v>
      </c>
      <c r="N1037" s="2">
        <f t="shared" si="66"/>
        <v>575500000</v>
      </c>
      <c r="O1037" s="2">
        <f t="shared" si="67"/>
        <v>1665800000</v>
      </c>
    </row>
    <row r="1038" spans="1:15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>
        <f t="shared" si="64"/>
        <v>0.40775829562594268</v>
      </c>
      <c r="M1038" s="45">
        <f t="shared" si="65"/>
        <v>0.14333521870286575</v>
      </c>
      <c r="N1038" s="2">
        <f t="shared" si="66"/>
        <v>608200000</v>
      </c>
      <c r="O1038" s="2">
        <f t="shared" si="67"/>
        <v>1730200000</v>
      </c>
    </row>
    <row r="1039" spans="1:15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>
        <f t="shared" si="64"/>
        <v>0.40437120312827313</v>
      </c>
      <c r="M1039" s="45">
        <f t="shared" si="65"/>
        <v>0.14195936037986173</v>
      </c>
      <c r="N1039" s="2">
        <f t="shared" si="66"/>
        <v>609900000</v>
      </c>
      <c r="O1039" s="2">
        <f t="shared" si="67"/>
        <v>1737300000</v>
      </c>
    </row>
    <row r="1040" spans="1:15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>
        <f t="shared" si="64"/>
        <v>0.4152102459480902</v>
      </c>
      <c r="M1040" s="45">
        <f t="shared" si="65"/>
        <v>0.14886093165589936</v>
      </c>
      <c r="N1040" s="2">
        <f t="shared" si="66"/>
        <v>656700000</v>
      </c>
      <c r="O1040" s="2">
        <f t="shared" si="67"/>
        <v>1831700000</v>
      </c>
    </row>
    <row r="1041" spans="1:15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>
        <f t="shared" si="64"/>
        <v>0.16099898567892823</v>
      </c>
      <c r="M1041" s="45">
        <f t="shared" si="65"/>
        <v>9.4153209236079907E-2</v>
      </c>
      <c r="N1041" s="2">
        <f t="shared" si="66"/>
        <v>191310000</v>
      </c>
      <c r="O1041" s="2">
        <f t="shared" si="67"/>
        <v>327134000</v>
      </c>
    </row>
    <row r="1042" spans="1:15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>
        <f t="shared" si="64"/>
        <v>0.16884638776813909</v>
      </c>
      <c r="M1042" s="45">
        <f t="shared" si="65"/>
        <v>0.10143995665145478</v>
      </c>
      <c r="N1042" s="2">
        <f t="shared" si="66"/>
        <v>218659000</v>
      </c>
      <c r="O1042" s="2">
        <f t="shared" si="67"/>
        <v>363957000</v>
      </c>
    </row>
    <row r="1043" spans="1:15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>
        <f t="shared" si="64"/>
        <v>0.17659521743260786</v>
      </c>
      <c r="M1043" s="45">
        <f t="shared" si="65"/>
        <v>0.12094994136143566</v>
      </c>
      <c r="N1043" s="2">
        <f t="shared" si="66"/>
        <v>357764000</v>
      </c>
      <c r="O1043" s="2">
        <f t="shared" si="67"/>
        <v>522360000</v>
      </c>
    </row>
    <row r="1044" spans="1:15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>
        <f t="shared" si="64"/>
        <v>0.20391375223544106</v>
      </c>
      <c r="M1044" s="45">
        <f t="shared" si="65"/>
        <v>0.13783595182465666</v>
      </c>
      <c r="N1044" s="2">
        <f t="shared" si="66"/>
        <v>487880000</v>
      </c>
      <c r="O1044" s="2">
        <f t="shared" si="67"/>
        <v>721767000</v>
      </c>
    </row>
    <row r="1045" spans="1:15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t="e">
        <f t="shared" si="64"/>
        <v>#VALUE!</v>
      </c>
      <c r="M1045" s="45" t="e">
        <f t="shared" si="65"/>
        <v>#VALUE!</v>
      </c>
      <c r="N1045" s="2" t="e">
        <f t="shared" si="66"/>
        <v>#VALUE!</v>
      </c>
      <c r="O1045" s="2" t="e">
        <f t="shared" si="67"/>
        <v>#VALUE!</v>
      </c>
    </row>
    <row r="1046" spans="1:15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t="e">
        <f t="shared" si="64"/>
        <v>#VALUE!</v>
      </c>
      <c r="M1046" s="45" t="e">
        <f t="shared" si="65"/>
        <v>#VALUE!</v>
      </c>
      <c r="N1046" s="2" t="e">
        <f t="shared" si="66"/>
        <v>#VALUE!</v>
      </c>
      <c r="O1046" s="2" t="e">
        <f t="shared" si="67"/>
        <v>#VALUE!</v>
      </c>
    </row>
    <row r="1047" spans="1:15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t="e">
        <f t="shared" si="64"/>
        <v>#VALUE!</v>
      </c>
      <c r="M1047" s="45" t="e">
        <f t="shared" si="65"/>
        <v>#VALUE!</v>
      </c>
      <c r="N1047" s="2" t="e">
        <f t="shared" si="66"/>
        <v>#VALUE!</v>
      </c>
      <c r="O1047" s="2" t="e">
        <f t="shared" si="67"/>
        <v>#VALUE!</v>
      </c>
    </row>
    <row r="1048" spans="1:15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t="e">
        <f t="shared" si="64"/>
        <v>#VALUE!</v>
      </c>
      <c r="M1048" s="45" t="e">
        <f t="shared" si="65"/>
        <v>#VALUE!</v>
      </c>
      <c r="N1048" s="2" t="e">
        <f t="shared" si="66"/>
        <v>#VALUE!</v>
      </c>
      <c r="O1048" s="2" t="e">
        <f t="shared" si="67"/>
        <v>#VALUE!</v>
      </c>
    </row>
    <row r="1049" spans="1:15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>
        <f t="shared" si="64"/>
        <v>0.47828058695863429</v>
      </c>
      <c r="M1049" s="45">
        <f t="shared" si="65"/>
        <v>0.21593080884972951</v>
      </c>
      <c r="N1049" s="2">
        <f t="shared" si="66"/>
        <v>6666000000</v>
      </c>
      <c r="O1049" s="2">
        <f t="shared" si="67"/>
        <v>14765000000</v>
      </c>
    </row>
    <row r="1050" spans="1:15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>
        <f t="shared" si="64"/>
        <v>0.48314006473712323</v>
      </c>
      <c r="M1050" s="45">
        <f t="shared" si="65"/>
        <v>0.2242229973916596</v>
      </c>
      <c r="N1050" s="2">
        <f t="shared" si="66"/>
        <v>7135000000</v>
      </c>
      <c r="O1050" s="2">
        <f t="shared" si="67"/>
        <v>15374000000</v>
      </c>
    </row>
    <row r="1051" spans="1:15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>
        <f t="shared" si="64"/>
        <v>0.49187421549844756</v>
      </c>
      <c r="M1051" s="45">
        <f t="shared" si="65"/>
        <v>0.22943780141375439</v>
      </c>
      <c r="N1051" s="2">
        <f t="shared" si="66"/>
        <v>6946000000</v>
      </c>
      <c r="O1051" s="2">
        <f t="shared" si="67"/>
        <v>14891000000</v>
      </c>
    </row>
    <row r="1052" spans="1:15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>
        <f t="shared" si="64"/>
        <v>0.50048158357966055</v>
      </c>
      <c r="M1052" s="45">
        <f t="shared" si="65"/>
        <v>0.23989504799229466</v>
      </c>
      <c r="N1052" s="2">
        <f t="shared" si="66"/>
        <v>7223000000</v>
      </c>
      <c r="O1052" s="2">
        <f t="shared" si="67"/>
        <v>15069000000</v>
      </c>
    </row>
    <row r="1053" spans="1:15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>
        <f t="shared" si="64"/>
        <v>0.51713251115396597</v>
      </c>
      <c r="M1053" s="45">
        <f t="shared" si="65"/>
        <v>0.51713251115396597</v>
      </c>
      <c r="N1053" s="2">
        <f t="shared" si="66"/>
        <v>1065656000</v>
      </c>
      <c r="O1053" s="2">
        <f t="shared" si="67"/>
        <v>1065656000</v>
      </c>
    </row>
    <row r="1054" spans="1:15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>
        <f t="shared" si="64"/>
        <v>0.52213157955652267</v>
      </c>
      <c r="M1054" s="45">
        <f t="shared" si="65"/>
        <v>0.52213157955652267</v>
      </c>
      <c r="N1054" s="2">
        <f t="shared" si="66"/>
        <v>1172931000</v>
      </c>
      <c r="O1054" s="2">
        <f t="shared" si="67"/>
        <v>1172931000</v>
      </c>
    </row>
    <row r="1055" spans="1:15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>
        <f t="shared" si="64"/>
        <v>0.54356279669450724</v>
      </c>
      <c r="M1055" s="45">
        <f t="shared" si="65"/>
        <v>0.54356279669450724</v>
      </c>
      <c r="N1055" s="2">
        <f t="shared" si="66"/>
        <v>1339810000</v>
      </c>
      <c r="O1055" s="2">
        <f t="shared" si="67"/>
        <v>1339810000</v>
      </c>
    </row>
    <row r="1056" spans="1:15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>
        <f t="shared" si="64"/>
        <v>0.59954550196065182</v>
      </c>
      <c r="M1056" s="45">
        <f t="shared" si="65"/>
        <v>0.59954550196065182</v>
      </c>
      <c r="N1056" s="2">
        <f t="shared" si="66"/>
        <v>1632301000</v>
      </c>
      <c r="O1056" s="2">
        <f t="shared" si="67"/>
        <v>1632301000</v>
      </c>
    </row>
    <row r="1057" spans="1:15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>
        <f t="shared" si="64"/>
        <v>0.38845560159233083</v>
      </c>
      <c r="M1057" s="45">
        <f t="shared" si="65"/>
        <v>0.29709968315866442</v>
      </c>
      <c r="N1057" s="2">
        <f t="shared" si="66"/>
        <v>7314000000</v>
      </c>
      <c r="O1057" s="2">
        <f t="shared" si="67"/>
        <v>9563000000</v>
      </c>
    </row>
    <row r="1058" spans="1:15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>
        <f t="shared" si="64"/>
        <v>0.42740946619798903</v>
      </c>
      <c r="M1058" s="45">
        <f t="shared" si="65"/>
        <v>0.33086732608517944</v>
      </c>
      <c r="N1058" s="2">
        <f t="shared" si="66"/>
        <v>8095000000</v>
      </c>
      <c r="O1058" s="2">
        <f t="shared" si="67"/>
        <v>10457000000</v>
      </c>
    </row>
    <row r="1059" spans="1:15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>
        <f t="shared" si="64"/>
        <v>0.41432183345567242</v>
      </c>
      <c r="M1059" s="45">
        <f t="shared" si="65"/>
        <v>0.31070059538373707</v>
      </c>
      <c r="N1059" s="2">
        <f t="shared" si="66"/>
        <v>7619000000</v>
      </c>
      <c r="O1059" s="2">
        <f t="shared" si="67"/>
        <v>10160000000</v>
      </c>
    </row>
    <row r="1060" spans="1:15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>
        <f t="shared" si="64"/>
        <v>0.43697412911850275</v>
      </c>
      <c r="M1060" s="45">
        <f t="shared" si="65"/>
        <v>0.32889046158685226</v>
      </c>
      <c r="N1060" s="2">
        <f t="shared" si="66"/>
        <v>8365000000</v>
      </c>
      <c r="O1060" s="2">
        <f t="shared" si="67"/>
        <v>11114000000</v>
      </c>
    </row>
    <row r="1061" spans="1:15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>
        <f t="shared" si="64"/>
        <v>0.51497207455756677</v>
      </c>
      <c r="M1061" s="45">
        <f t="shared" si="65"/>
        <v>0.24022609514837495</v>
      </c>
      <c r="N1061" s="2">
        <f t="shared" si="66"/>
        <v>3570000000</v>
      </c>
      <c r="O1061" s="2">
        <f t="shared" si="67"/>
        <v>7653000000</v>
      </c>
    </row>
    <row r="1062" spans="1:15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>
        <f t="shared" si="64"/>
        <v>0.54077578051087982</v>
      </c>
      <c r="M1062" s="45">
        <f t="shared" si="65"/>
        <v>0.25701671397035636</v>
      </c>
      <c r="N1062" s="2">
        <f t="shared" si="66"/>
        <v>4075000000</v>
      </c>
      <c r="O1062" s="2">
        <f t="shared" si="67"/>
        <v>8574000000</v>
      </c>
    </row>
    <row r="1063" spans="1:15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>
        <f t="shared" si="64"/>
        <v>0.54543030464635689</v>
      </c>
      <c r="M1063" s="45">
        <f t="shared" si="65"/>
        <v>0.26104926338244117</v>
      </c>
      <c r="N1063" s="2">
        <f t="shared" si="66"/>
        <v>3916000000</v>
      </c>
      <c r="O1063" s="2">
        <f t="shared" si="67"/>
        <v>8182000000</v>
      </c>
    </row>
    <row r="1064" spans="1:15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>
        <f t="shared" si="64"/>
        <v>0.51970078506887862</v>
      </c>
      <c r="M1064" s="45">
        <f t="shared" si="65"/>
        <v>0.19789660790993926</v>
      </c>
      <c r="N1064" s="2">
        <f t="shared" si="66"/>
        <v>2672000000</v>
      </c>
      <c r="O1064" s="2">
        <f t="shared" si="67"/>
        <v>7017000000</v>
      </c>
    </row>
    <row r="1065" spans="1:15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>
        <f t="shared" si="64"/>
        <v>0.27673674817778049</v>
      </c>
      <c r="M1065" s="45">
        <f t="shared" si="65"/>
        <v>0.22153377247069911</v>
      </c>
      <c r="N1065" s="2">
        <f t="shared" si="66"/>
        <v>2209600000</v>
      </c>
      <c r="O1065" s="2">
        <f t="shared" si="67"/>
        <v>2760200000</v>
      </c>
    </row>
    <row r="1066" spans="1:15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>
        <f t="shared" si="64"/>
        <v>0.21274763135228247</v>
      </c>
      <c r="M1066" s="45">
        <f t="shared" si="65"/>
        <v>0.15689392433578481</v>
      </c>
      <c r="N1066" s="2">
        <f t="shared" si="66"/>
        <v>1420800000</v>
      </c>
      <c r="O1066" s="2">
        <f t="shared" si="67"/>
        <v>1926600000</v>
      </c>
    </row>
    <row r="1067" spans="1:15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>
        <f t="shared" si="64"/>
        <v>0.1931244589839578</v>
      </c>
      <c r="M1067" s="45">
        <f t="shared" si="65"/>
        <v>0.14376131215360921</v>
      </c>
      <c r="N1067" s="2">
        <f t="shared" si="66"/>
        <v>1278800000</v>
      </c>
      <c r="O1067" s="2">
        <f t="shared" si="67"/>
        <v>1717900000</v>
      </c>
    </row>
    <row r="1068" spans="1:15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>
        <f t="shared" si="64"/>
        <v>0.11308426872172894</v>
      </c>
      <c r="M1068" s="45">
        <f t="shared" si="65"/>
        <v>4.4535656447199416E-2</v>
      </c>
      <c r="N1068" s="2">
        <f t="shared" si="66"/>
        <v>319000000</v>
      </c>
      <c r="O1068" s="2">
        <f t="shared" si="67"/>
        <v>810000000</v>
      </c>
    </row>
    <row r="1069" spans="1:15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>
        <f t="shared" si="64"/>
        <v>0.16165509526646649</v>
      </c>
      <c r="M1069" s="45">
        <f t="shared" si="65"/>
        <v>6.198703841056382E-2</v>
      </c>
      <c r="N1069" s="2">
        <f t="shared" si="66"/>
        <v>5098000000</v>
      </c>
      <c r="O1069" s="2">
        <f t="shared" si="67"/>
        <v>13295000000</v>
      </c>
    </row>
    <row r="1070" spans="1:15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>
        <f t="shared" si="64"/>
        <v>0.12382188498402558</v>
      </c>
      <c r="M1070" s="45">
        <f t="shared" si="65"/>
        <v>3.3256789137380192E-2</v>
      </c>
      <c r="N1070" s="2">
        <f t="shared" si="66"/>
        <v>3331000000</v>
      </c>
      <c r="O1070" s="2">
        <f t="shared" si="67"/>
        <v>12402000000</v>
      </c>
    </row>
    <row r="1071" spans="1:15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>
        <f t="shared" si="64"/>
        <v>0.13844219307482342</v>
      </c>
      <c r="M1071" s="45">
        <f t="shared" si="65"/>
        <v>3.8500465154318778E-2</v>
      </c>
      <c r="N1071" s="2">
        <f t="shared" si="66"/>
        <v>3766000000</v>
      </c>
      <c r="O1071" s="2">
        <f t="shared" si="67"/>
        <v>13542000000</v>
      </c>
    </row>
    <row r="1072" spans="1:15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>
        <f t="shared" si="64"/>
        <v>0.22428557549513539</v>
      </c>
      <c r="M1072" s="45">
        <f t="shared" si="65"/>
        <v>6.2247574634633804E-2</v>
      </c>
      <c r="N1072" s="2">
        <f t="shared" si="66"/>
        <v>4485000000</v>
      </c>
      <c r="O1072" s="2">
        <f t="shared" si="67"/>
        <v>16160000000</v>
      </c>
    </row>
    <row r="1073" spans="1:15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>
        <f t="shared" si="64"/>
        <v>0.65206169208961851</v>
      </c>
      <c r="M1073" s="45">
        <f t="shared" si="65"/>
        <v>0.20896185499397044</v>
      </c>
      <c r="N1073" s="2">
        <f t="shared" si="66"/>
        <v>9877000000</v>
      </c>
      <c r="O1073" s="2">
        <f t="shared" si="67"/>
        <v>30821000000</v>
      </c>
    </row>
    <row r="1074" spans="1:15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>
        <f t="shared" si="64"/>
        <v>0.6149705902391388</v>
      </c>
      <c r="M1074" s="45">
        <f t="shared" si="65"/>
        <v>0.17407398996207391</v>
      </c>
      <c r="N1074" s="2">
        <f t="shared" si="66"/>
        <v>7665000000</v>
      </c>
      <c r="O1074" s="2">
        <f t="shared" si="67"/>
        <v>27079000000</v>
      </c>
    </row>
    <row r="1075" spans="1:15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>
        <f t="shared" si="64"/>
        <v>0.60300210715723179</v>
      </c>
      <c r="M1075" s="45">
        <f t="shared" si="65"/>
        <v>0.15822619977744631</v>
      </c>
      <c r="N1075" s="2">
        <f t="shared" si="66"/>
        <v>6683000000</v>
      </c>
      <c r="O1075" s="2">
        <f t="shared" si="67"/>
        <v>25469000000</v>
      </c>
    </row>
    <row r="1076" spans="1:15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>
        <f t="shared" si="64"/>
        <v>0.62190490657754816</v>
      </c>
      <c r="M1076" s="45">
        <f t="shared" si="65"/>
        <v>0.19107296571978327</v>
      </c>
      <c r="N1076" s="2">
        <f t="shared" si="66"/>
        <v>7547000000</v>
      </c>
      <c r="O1076" s="2">
        <f t="shared" si="67"/>
        <v>24564000000</v>
      </c>
    </row>
    <row r="1077" spans="1:15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>
        <f t="shared" si="64"/>
        <v>0.82625773023566773</v>
      </c>
      <c r="M1077" s="45">
        <f t="shared" si="65"/>
        <v>0.32274778539194382</v>
      </c>
      <c r="N1077" s="2">
        <f t="shared" si="66"/>
        <v>3862000000</v>
      </c>
      <c r="O1077" s="2">
        <f t="shared" si="67"/>
        <v>9887000000</v>
      </c>
    </row>
    <row r="1078" spans="1:15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>
        <f t="shared" si="64"/>
        <v>0.80962472406181019</v>
      </c>
      <c r="M1078" s="45">
        <f t="shared" si="65"/>
        <v>0.282560706401766</v>
      </c>
      <c r="N1078" s="2">
        <f t="shared" si="66"/>
        <v>3200000000</v>
      </c>
      <c r="O1078" s="2">
        <f t="shared" si="67"/>
        <v>9169000000</v>
      </c>
    </row>
    <row r="1079" spans="1:15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>
        <f t="shared" si="64"/>
        <v>0.79291904849714179</v>
      </c>
      <c r="M1079" s="45">
        <f t="shared" si="65"/>
        <v>0.1947261663286004</v>
      </c>
      <c r="N1079" s="2">
        <f t="shared" si="66"/>
        <v>2112000000</v>
      </c>
      <c r="O1079" s="2">
        <f t="shared" si="67"/>
        <v>8600000000</v>
      </c>
    </row>
    <row r="1080" spans="1:15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>
        <f t="shared" si="64"/>
        <v>0.69322709163346619</v>
      </c>
      <c r="M1080" s="45">
        <f t="shared" si="65"/>
        <v>-0.17385005432814199</v>
      </c>
      <c r="N1080" s="2">
        <f t="shared" si="66"/>
        <v>-960000000</v>
      </c>
      <c r="O1080" s="2">
        <f t="shared" si="67"/>
        <v>3828000000</v>
      </c>
    </row>
    <row r="1081" spans="1:15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>
        <f t="shared" si="64"/>
        <v>0.73814692545825888</v>
      </c>
      <c r="M1081" s="45">
        <f t="shared" si="65"/>
        <v>0.34379375457616668</v>
      </c>
      <c r="N1081" s="2">
        <f t="shared" si="66"/>
        <v>26764000000</v>
      </c>
      <c r="O1081" s="2">
        <f t="shared" si="67"/>
        <v>57464000000</v>
      </c>
    </row>
    <row r="1082" spans="1:15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>
        <f t="shared" si="64"/>
        <v>0.68816003132449644</v>
      </c>
      <c r="M1082" s="45">
        <f t="shared" si="65"/>
        <v>0.32114518673776099</v>
      </c>
      <c r="N1082" s="2">
        <f t="shared" si="66"/>
        <v>27886000000</v>
      </c>
      <c r="O1082" s="2">
        <f t="shared" si="67"/>
        <v>59755000000</v>
      </c>
    </row>
    <row r="1083" spans="1:15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>
        <f t="shared" si="64"/>
        <v>0.64695447745244716</v>
      </c>
      <c r="M1083" s="45">
        <f t="shared" si="65"/>
        <v>0.30104723231459712</v>
      </c>
      <c r="N1083" s="2">
        <f t="shared" si="66"/>
        <v>28172000000</v>
      </c>
      <c r="O1083" s="2">
        <f t="shared" si="67"/>
        <v>60542000000</v>
      </c>
    </row>
    <row r="1084" spans="1:15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>
        <f t="shared" si="64"/>
        <v>0.61579934364744493</v>
      </c>
      <c r="M1084" s="45">
        <f t="shared" si="65"/>
        <v>0.24955461790904829</v>
      </c>
      <c r="N1084" s="2">
        <f t="shared" si="66"/>
        <v>21292000000</v>
      </c>
      <c r="O1084" s="2">
        <f t="shared" si="67"/>
        <v>52540000000</v>
      </c>
    </row>
    <row r="1085" spans="1:15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>
        <f t="shared" si="64"/>
        <v>0.97470446120649912</v>
      </c>
      <c r="M1085" s="45">
        <f t="shared" si="65"/>
        <v>0.38601136266246905</v>
      </c>
      <c r="N1085" s="2">
        <f t="shared" si="66"/>
        <v>1779109000</v>
      </c>
      <c r="O1085" s="2">
        <f t="shared" si="67"/>
        <v>4492369000</v>
      </c>
    </row>
    <row r="1086" spans="1:15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>
        <f t="shared" si="64"/>
        <v>0.98264565615747224</v>
      </c>
      <c r="M1086" s="45">
        <f t="shared" si="65"/>
        <v>0.40766513241261504</v>
      </c>
      <c r="N1086" s="2">
        <f t="shared" si="66"/>
        <v>1965981000</v>
      </c>
      <c r="O1086" s="2">
        <f t="shared" si="67"/>
        <v>4738847000</v>
      </c>
    </row>
    <row r="1087" spans="1:15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>
        <f t="shared" si="64"/>
        <v>0.98668053165545855</v>
      </c>
      <c r="M1087" s="45">
        <f t="shared" si="65"/>
        <v>0.39263811323543385</v>
      </c>
      <c r="N1087" s="2">
        <f t="shared" si="66"/>
        <v>1859593000</v>
      </c>
      <c r="O1087" s="2">
        <f t="shared" si="67"/>
        <v>4673067000</v>
      </c>
    </row>
    <row r="1088" spans="1:15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>
        <f t="shared" si="64"/>
        <v>0.98522502837837811</v>
      </c>
      <c r="M1088" s="45">
        <f t="shared" si="65"/>
        <v>0.38614510633860172</v>
      </c>
      <c r="N1088" s="2">
        <f t="shared" si="66"/>
        <v>1929135000</v>
      </c>
      <c r="O1088" s="2">
        <f t="shared" si="67"/>
        <v>4922067000</v>
      </c>
    </row>
    <row r="1089" spans="1:15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>
        <f t="shared" si="64"/>
        <v>0.53885922154611321</v>
      </c>
      <c r="M1089" s="45">
        <f t="shared" si="65"/>
        <v>0.18846501766309146</v>
      </c>
      <c r="N1089" s="2">
        <f t="shared" si="66"/>
        <v>448353000</v>
      </c>
      <c r="O1089" s="2">
        <f t="shared" si="67"/>
        <v>1281931000</v>
      </c>
    </row>
    <row r="1090" spans="1:15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>
        <f t="shared" si="64"/>
        <v>0.54656447771364491</v>
      </c>
      <c r="M1090" s="45">
        <f t="shared" si="65"/>
        <v>0.19215175646816571</v>
      </c>
      <c r="N1090" s="2">
        <f t="shared" si="66"/>
        <v>477686000</v>
      </c>
      <c r="O1090" s="2">
        <f t="shared" si="67"/>
        <v>1358750000</v>
      </c>
    </row>
    <row r="1091" spans="1:15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>
        <f t="shared" ref="L1091:L1154" si="68">1-(F1091/E1091)</f>
        <v>0.56440113264872904</v>
      </c>
      <c r="M1091" s="45">
        <f t="shared" ref="M1091:M1154" si="69">N1091/E1091</f>
        <v>0.20921189239419616</v>
      </c>
      <c r="N1091" s="2">
        <f t="shared" ref="N1091:N1154" si="70">O1091-SUM(G1091:I1091)</f>
        <v>501156000</v>
      </c>
      <c r="O1091" s="2">
        <f t="shared" ref="O1091:O1154" si="71">E1091-F1091</f>
        <v>1351993000</v>
      </c>
    </row>
    <row r="1092" spans="1:15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>
        <f t="shared" si="68"/>
        <v>0.57234446071514999</v>
      </c>
      <c r="M1092" s="45">
        <f t="shared" si="69"/>
        <v>0.21805779870244557</v>
      </c>
      <c r="N1092" s="2">
        <f t="shared" si="70"/>
        <v>546945000</v>
      </c>
      <c r="O1092" s="2">
        <f t="shared" si="71"/>
        <v>1435587000</v>
      </c>
    </row>
    <row r="1093" spans="1:15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>
        <f t="shared" si="68"/>
        <v>0.20357103493882944</v>
      </c>
      <c r="M1093" s="45">
        <f t="shared" si="69"/>
        <v>3.9898600242477683E-2</v>
      </c>
      <c r="N1093" s="2">
        <f t="shared" si="70"/>
        <v>362000000</v>
      </c>
      <c r="O1093" s="2">
        <f t="shared" si="71"/>
        <v>1847000000</v>
      </c>
    </row>
    <row r="1094" spans="1:15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>
        <f t="shared" si="68"/>
        <v>0.33237559603863553</v>
      </c>
      <c r="M1094" s="45">
        <f t="shared" si="69"/>
        <v>0.19116028854383177</v>
      </c>
      <c r="N1094" s="2">
        <f t="shared" si="70"/>
        <v>3127000000</v>
      </c>
      <c r="O1094" s="2">
        <f t="shared" si="71"/>
        <v>5437000000</v>
      </c>
    </row>
    <row r="1095" spans="1:15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>
        <f t="shared" si="68"/>
        <v>0.32207262845849804</v>
      </c>
      <c r="M1095" s="45">
        <f t="shared" si="69"/>
        <v>0.18533843873517786</v>
      </c>
      <c r="N1095" s="2">
        <f t="shared" si="70"/>
        <v>3001000000</v>
      </c>
      <c r="O1095" s="2">
        <f t="shared" si="71"/>
        <v>5215000000</v>
      </c>
    </row>
    <row r="1096" spans="1:15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>
        <f t="shared" si="68"/>
        <v>0.20203242196951365</v>
      </c>
      <c r="M1096" s="45">
        <f t="shared" si="69"/>
        <v>1.8953141382369545E-2</v>
      </c>
      <c r="N1096" s="2">
        <f t="shared" si="70"/>
        <v>235000000</v>
      </c>
      <c r="O1096" s="2">
        <f t="shared" si="71"/>
        <v>2505000000</v>
      </c>
    </row>
    <row r="1097" spans="1:15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>
        <f t="shared" si="68"/>
        <v>0.76584110925683335</v>
      </c>
      <c r="M1097" s="45">
        <f t="shared" si="69"/>
        <v>0.42373880968970157</v>
      </c>
      <c r="N1097" s="2">
        <f t="shared" si="70"/>
        <v>1952827000</v>
      </c>
      <c r="O1097" s="2">
        <f t="shared" si="71"/>
        <v>3529427000</v>
      </c>
    </row>
    <row r="1098" spans="1:15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>
        <f t="shared" si="68"/>
        <v>0.76418482101144314</v>
      </c>
      <c r="M1098" s="45">
        <f t="shared" si="69"/>
        <v>0.37476071426016894</v>
      </c>
      <c r="N1098" s="2">
        <f t="shared" si="70"/>
        <v>1990986000</v>
      </c>
      <c r="O1098" s="2">
        <f t="shared" si="71"/>
        <v>4059874000</v>
      </c>
    </row>
    <row r="1099" spans="1:15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>
        <f t="shared" si="68"/>
        <v>0.79393045818504415</v>
      </c>
      <c r="M1099" s="45">
        <f t="shared" si="69"/>
        <v>0.33481252267706929</v>
      </c>
      <c r="N1099" s="2">
        <f t="shared" si="70"/>
        <v>1770801000</v>
      </c>
      <c r="O1099" s="2">
        <f t="shared" si="71"/>
        <v>4199045000</v>
      </c>
    </row>
    <row r="1100" spans="1:15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>
        <f t="shared" si="68"/>
        <v>0.70137374978292977</v>
      </c>
      <c r="M1100" s="45">
        <f t="shared" si="69"/>
        <v>-3.0905064590063709E-2</v>
      </c>
      <c r="N1100" s="2">
        <f t="shared" si="70"/>
        <v>-86136000</v>
      </c>
      <c r="O1100" s="2">
        <f t="shared" si="71"/>
        <v>1954810000</v>
      </c>
    </row>
    <row r="1101" spans="1:15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>
        <f t="shared" si="68"/>
        <v>0.45701849836779107</v>
      </c>
      <c r="M1101" s="45">
        <f t="shared" si="69"/>
        <v>0.18142131716669258</v>
      </c>
      <c r="N1101" s="2">
        <f t="shared" si="70"/>
        <v>1400500000</v>
      </c>
      <c r="O1101" s="2">
        <f t="shared" si="71"/>
        <v>3528000000</v>
      </c>
    </row>
    <row r="1102" spans="1:15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>
        <f t="shared" si="68"/>
        <v>0.44712757044531404</v>
      </c>
      <c r="M1102" s="45">
        <f t="shared" si="69"/>
        <v>0.14460246253698578</v>
      </c>
      <c r="N1102" s="2">
        <f t="shared" si="70"/>
        <v>1363500000</v>
      </c>
      <c r="O1102" s="2">
        <f t="shared" si="71"/>
        <v>4216100000</v>
      </c>
    </row>
    <row r="1103" spans="1:15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>
        <f t="shared" si="68"/>
        <v>0.83170488534396814</v>
      </c>
      <c r="M1103" s="45">
        <f t="shared" si="69"/>
        <v>0.43010967098703889</v>
      </c>
      <c r="N1103" s="2">
        <f t="shared" si="70"/>
        <v>2157000000</v>
      </c>
      <c r="O1103" s="2">
        <f t="shared" si="71"/>
        <v>4171000000</v>
      </c>
    </row>
    <row r="1104" spans="1:15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>
        <f t="shared" si="68"/>
        <v>0.81524926686217003</v>
      </c>
      <c r="M1104" s="45">
        <f t="shared" si="69"/>
        <v>0.37458455522971651</v>
      </c>
      <c r="N1104" s="2">
        <f t="shared" si="70"/>
        <v>1916000000</v>
      </c>
      <c r="O1104" s="2">
        <f t="shared" si="71"/>
        <v>4170000000</v>
      </c>
    </row>
    <row r="1105" spans="1:15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>
        <f t="shared" si="68"/>
        <v>0.69242852654728249</v>
      </c>
      <c r="M1105" s="45">
        <f t="shared" si="69"/>
        <v>-0.21112158341187559</v>
      </c>
      <c r="N1105" s="2">
        <f t="shared" si="70"/>
        <v>-672000000</v>
      </c>
      <c r="O1105" s="2">
        <f t="shared" si="71"/>
        <v>2204000000</v>
      </c>
    </row>
    <row r="1106" spans="1:15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>
        <f t="shared" si="68"/>
        <v>0.68977370380979663</v>
      </c>
      <c r="M1106" s="45">
        <f t="shared" si="69"/>
        <v>-7.9919793755370949E-2</v>
      </c>
      <c r="N1106" s="2">
        <f t="shared" si="70"/>
        <v>-279000000</v>
      </c>
      <c r="O1106" s="2">
        <f t="shared" si="71"/>
        <v>2408000000</v>
      </c>
    </row>
    <row r="1107" spans="1:15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>
        <f t="shared" si="68"/>
        <v>0.52166721799536886</v>
      </c>
      <c r="M1107" s="45">
        <f t="shared" si="69"/>
        <v>0.2120410188554416</v>
      </c>
      <c r="N1107" s="2">
        <f t="shared" si="70"/>
        <v>641000000</v>
      </c>
      <c r="O1107" s="2">
        <f t="shared" si="71"/>
        <v>1577000000</v>
      </c>
    </row>
    <row r="1108" spans="1:15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>
        <f t="shared" si="68"/>
        <v>0.5754838709677419</v>
      </c>
      <c r="M1108" s="45">
        <f t="shared" si="69"/>
        <v>0.19612903225806452</v>
      </c>
      <c r="N1108" s="2">
        <f t="shared" si="70"/>
        <v>608000000</v>
      </c>
      <c r="O1108" s="2">
        <f t="shared" si="71"/>
        <v>1784000000</v>
      </c>
    </row>
    <row r="1109" spans="1:15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>
        <f t="shared" si="68"/>
        <v>0.57641146911025709</v>
      </c>
      <c r="M1109" s="45">
        <f t="shared" si="69"/>
        <v>0.21223765888264853</v>
      </c>
      <c r="N1109" s="2">
        <f t="shared" si="70"/>
        <v>718000000</v>
      </c>
      <c r="O1109" s="2">
        <f t="shared" si="71"/>
        <v>1950000000</v>
      </c>
    </row>
    <row r="1110" spans="1:15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>
        <f t="shared" si="68"/>
        <v>0.6011543134872418</v>
      </c>
      <c r="M1110" s="45">
        <f t="shared" si="69"/>
        <v>0.24027946537059539</v>
      </c>
      <c r="N1110" s="2">
        <f t="shared" si="70"/>
        <v>791000000</v>
      </c>
      <c r="O1110" s="2">
        <f t="shared" si="71"/>
        <v>1979000000</v>
      </c>
    </row>
    <row r="1111" spans="1:15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>
        <f t="shared" si="68"/>
        <v>0.41947250280583614</v>
      </c>
      <c r="M1111" s="45">
        <f t="shared" si="69"/>
        <v>0.22979797979797981</v>
      </c>
      <c r="N1111" s="2">
        <f t="shared" si="70"/>
        <v>3276000000</v>
      </c>
      <c r="O1111" s="2">
        <f t="shared" si="71"/>
        <v>5980000000</v>
      </c>
    </row>
    <row r="1112" spans="1:15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>
        <f t="shared" si="68"/>
        <v>0.46141649048625788</v>
      </c>
      <c r="M1112" s="45">
        <f t="shared" si="69"/>
        <v>0.23394556025369978</v>
      </c>
      <c r="N1112" s="2">
        <f t="shared" si="70"/>
        <v>3541000000</v>
      </c>
      <c r="O1112" s="2">
        <f t="shared" si="71"/>
        <v>6984000000</v>
      </c>
    </row>
    <row r="1113" spans="1:15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>
        <f t="shared" si="68"/>
        <v>0.48587039539392518</v>
      </c>
      <c r="M1113" s="45">
        <f t="shared" si="69"/>
        <v>0.25821044591974618</v>
      </c>
      <c r="N1113" s="2">
        <f t="shared" si="70"/>
        <v>4395000000</v>
      </c>
      <c r="O1113" s="2">
        <f t="shared" si="71"/>
        <v>8270000000</v>
      </c>
    </row>
    <row r="1114" spans="1:15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>
        <f t="shared" si="68"/>
        <v>0.50840672538030418</v>
      </c>
      <c r="M1114" s="45">
        <f t="shared" si="69"/>
        <v>0.26649891341644744</v>
      </c>
      <c r="N1114" s="2">
        <f t="shared" si="70"/>
        <v>4660000000</v>
      </c>
      <c r="O1114" s="2">
        <f t="shared" si="71"/>
        <v>8890000000</v>
      </c>
    </row>
    <row r="1115" spans="1:15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>
        <f t="shared" si="68"/>
        <v>0.56503412284223198</v>
      </c>
      <c r="M1115" s="45">
        <f t="shared" si="69"/>
        <v>0.31483340024086715</v>
      </c>
      <c r="N1115" s="2">
        <f t="shared" si="70"/>
        <v>3137000000</v>
      </c>
      <c r="O1115" s="2">
        <f t="shared" si="71"/>
        <v>5630000000</v>
      </c>
    </row>
    <row r="1116" spans="1:15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>
        <f t="shared" si="68"/>
        <v>0.37021630615640599</v>
      </c>
      <c r="M1116" s="45">
        <f t="shared" si="69"/>
        <v>8.3194675540765387E-2</v>
      </c>
      <c r="N1116" s="2">
        <f t="shared" si="70"/>
        <v>700000000</v>
      </c>
      <c r="O1116" s="2">
        <f t="shared" si="71"/>
        <v>3115000000</v>
      </c>
    </row>
    <row r="1117" spans="1:15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>
        <f t="shared" si="68"/>
        <v>0.38878222709818977</v>
      </c>
      <c r="M1117" s="45">
        <f t="shared" si="69"/>
        <v>0.10093252879868349</v>
      </c>
      <c r="N1117" s="2">
        <f t="shared" si="70"/>
        <v>736000000</v>
      </c>
      <c r="O1117" s="2">
        <f t="shared" si="71"/>
        <v>2835000000</v>
      </c>
    </row>
    <row r="1118" spans="1:15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>
        <f t="shared" si="68"/>
        <v>0.44210117738387888</v>
      </c>
      <c r="M1118" s="45">
        <f t="shared" si="69"/>
        <v>0.15771768663475222</v>
      </c>
      <c r="N1118" s="2">
        <f t="shared" si="70"/>
        <v>1219000000</v>
      </c>
      <c r="O1118" s="2">
        <f t="shared" si="71"/>
        <v>3417000000</v>
      </c>
    </row>
    <row r="1119" spans="1:15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>
        <f t="shared" si="68"/>
        <v>0.28742511821754957</v>
      </c>
      <c r="M1119" s="45">
        <f t="shared" si="69"/>
        <v>5.2198825848164911E-2</v>
      </c>
      <c r="N1119" s="2">
        <f t="shared" si="70"/>
        <v>228347000</v>
      </c>
      <c r="O1119" s="2">
        <f t="shared" si="71"/>
        <v>1257359000</v>
      </c>
    </row>
    <row r="1120" spans="1:15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>
        <f t="shared" si="68"/>
        <v>0.31825712633087333</v>
      </c>
      <c r="M1120" s="45">
        <f t="shared" si="69"/>
        <v>7.3146805177289914E-2</v>
      </c>
      <c r="N1120" s="2">
        <f t="shared" si="70"/>
        <v>402648000</v>
      </c>
      <c r="O1120" s="2">
        <f t="shared" si="71"/>
        <v>1751896000</v>
      </c>
    </row>
    <row r="1121" spans="1:15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>
        <f t="shared" si="68"/>
        <v>0.32274230398033132</v>
      </c>
      <c r="M1121" s="45">
        <f t="shared" si="69"/>
        <v>4.5110333178897413E-2</v>
      </c>
      <c r="N1121" s="2">
        <f t="shared" si="70"/>
        <v>305826000</v>
      </c>
      <c r="O1121" s="2">
        <f t="shared" si="71"/>
        <v>2188035000</v>
      </c>
    </row>
    <row r="1122" spans="1:15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>
        <f t="shared" si="68"/>
        <v>0.31716373923651764</v>
      </c>
      <c r="M1122" s="45">
        <f t="shared" si="69"/>
        <v>4.3008406271370835E-2</v>
      </c>
      <c r="N1122" s="2">
        <f t="shared" si="70"/>
        <v>379793000</v>
      </c>
      <c r="O1122" s="2">
        <f t="shared" si="71"/>
        <v>2800768000</v>
      </c>
    </row>
    <row r="1123" spans="1:15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>
        <f t="shared" si="68"/>
        <v>0.73559539052496792</v>
      </c>
      <c r="M1123" s="45">
        <f t="shared" si="69"/>
        <v>8.5787451984635082E-2</v>
      </c>
      <c r="N1123" s="2">
        <f t="shared" si="70"/>
        <v>134000000</v>
      </c>
      <c r="O1123" s="2">
        <f t="shared" si="71"/>
        <v>1149000000</v>
      </c>
    </row>
    <row r="1124" spans="1:15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>
        <f t="shared" si="68"/>
        <v>0.77867528271405495</v>
      </c>
      <c r="M1124" s="45">
        <f t="shared" si="69"/>
        <v>0.24232633279483037</v>
      </c>
      <c r="N1124" s="2">
        <f t="shared" si="70"/>
        <v>450000000</v>
      </c>
      <c r="O1124" s="2">
        <f t="shared" si="71"/>
        <v>1446000000</v>
      </c>
    </row>
    <row r="1125" spans="1:15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>
        <f t="shared" si="68"/>
        <v>0.78802447552447552</v>
      </c>
      <c r="M1125" s="45">
        <f t="shared" si="69"/>
        <v>0.2513111888111888</v>
      </c>
      <c r="N1125" s="2">
        <f t="shared" si="70"/>
        <v>575000000</v>
      </c>
      <c r="O1125" s="2">
        <f t="shared" si="71"/>
        <v>1803000000</v>
      </c>
    </row>
    <row r="1126" spans="1:15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>
        <f t="shared" si="68"/>
        <v>0.680796403339756</v>
      </c>
      <c r="M1126" s="45">
        <f t="shared" si="69"/>
        <v>-3.2504816955684008</v>
      </c>
      <c r="N1126" s="2">
        <f t="shared" si="70"/>
        <v>-5061000000</v>
      </c>
      <c r="O1126" s="2">
        <f t="shared" si="71"/>
        <v>1060000000</v>
      </c>
    </row>
    <row r="1127" spans="1:15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>
        <f t="shared" si="68"/>
        <v>0.4359025006913444</v>
      </c>
      <c r="M1127" s="45">
        <f t="shared" si="69"/>
        <v>0.12791846086990874</v>
      </c>
      <c r="N1127" s="2">
        <f t="shared" si="70"/>
        <v>3238000000</v>
      </c>
      <c r="O1127" s="2">
        <f t="shared" si="71"/>
        <v>11034000000</v>
      </c>
    </row>
    <row r="1128" spans="1:15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>
        <f t="shared" si="68"/>
        <v>0.44771394654483976</v>
      </c>
      <c r="M1128" s="45">
        <f t="shared" si="69"/>
        <v>0.13237886254901254</v>
      </c>
      <c r="N1128" s="2">
        <f t="shared" si="70"/>
        <v>3680000000</v>
      </c>
      <c r="O1128" s="2">
        <f t="shared" si="71"/>
        <v>12446000000</v>
      </c>
    </row>
    <row r="1129" spans="1:15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>
        <f t="shared" si="68"/>
        <v>0.45969085977582436</v>
      </c>
      <c r="M1129" s="45">
        <f t="shared" si="69"/>
        <v>0.13643344988725858</v>
      </c>
      <c r="N1129" s="2">
        <f t="shared" si="70"/>
        <v>4175000000</v>
      </c>
      <c r="O1129" s="2">
        <f t="shared" si="71"/>
        <v>14067000000</v>
      </c>
    </row>
    <row r="1130" spans="1:15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>
        <f t="shared" si="68"/>
        <v>0.46241042747714356</v>
      </c>
      <c r="M1130" s="45">
        <f t="shared" si="69"/>
        <v>0.13905361996540647</v>
      </c>
      <c r="N1130" s="2">
        <f t="shared" si="70"/>
        <v>4502000000</v>
      </c>
      <c r="O1130" s="2">
        <f t="shared" si="71"/>
        <v>14971000000</v>
      </c>
    </row>
    <row r="1131" spans="1:15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>
        <f t="shared" si="68"/>
        <v>0.57951955111344899</v>
      </c>
      <c r="M1131" s="45">
        <f t="shared" si="69"/>
        <v>0.17183938278099245</v>
      </c>
      <c r="N1131" s="2">
        <f t="shared" si="70"/>
        <v>980000000</v>
      </c>
      <c r="O1131" s="2">
        <f t="shared" si="71"/>
        <v>3305000000</v>
      </c>
    </row>
    <row r="1132" spans="1:15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>
        <f t="shared" si="68"/>
        <v>0.58333333333333326</v>
      </c>
      <c r="M1132" s="45">
        <f t="shared" si="69"/>
        <v>0.18734096692111959</v>
      </c>
      <c r="N1132" s="2">
        <f t="shared" si="70"/>
        <v>1178000000</v>
      </c>
      <c r="O1132" s="2">
        <f t="shared" si="71"/>
        <v>3668000000</v>
      </c>
    </row>
    <row r="1133" spans="1:15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>
        <f t="shared" si="68"/>
        <v>0.58862605314322747</v>
      </c>
      <c r="M1133" s="45">
        <f t="shared" si="69"/>
        <v>0.18535320803629293</v>
      </c>
      <c r="N1133" s="2">
        <f t="shared" si="70"/>
        <v>1144000000</v>
      </c>
      <c r="O1133" s="2">
        <f t="shared" si="71"/>
        <v>3633000000</v>
      </c>
    </row>
    <row r="1134" spans="1:15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>
        <f t="shared" si="68"/>
        <v>0.58678078934854971</v>
      </c>
      <c r="M1134" s="45">
        <f t="shared" si="69"/>
        <v>0.19781264859724204</v>
      </c>
      <c r="N1134" s="2">
        <f t="shared" si="70"/>
        <v>1248000000</v>
      </c>
      <c r="O1134" s="2">
        <f t="shared" si="71"/>
        <v>3702000000</v>
      </c>
    </row>
    <row r="1135" spans="1:15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>
        <f t="shared" si="68"/>
        <v>0.29329998836803539</v>
      </c>
      <c r="M1135" s="45">
        <f t="shared" si="69"/>
        <v>0.19710364080493195</v>
      </c>
      <c r="N1135" s="2">
        <f t="shared" si="70"/>
        <v>3389000000</v>
      </c>
      <c r="O1135" s="2">
        <f t="shared" si="71"/>
        <v>5043000000</v>
      </c>
    </row>
    <row r="1136" spans="1:15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>
        <f t="shared" si="68"/>
        <v>0.26554289579106183</v>
      </c>
      <c r="M1136" s="45">
        <f t="shared" si="69"/>
        <v>0.16643254773424901</v>
      </c>
      <c r="N1136" s="2">
        <f t="shared" si="70"/>
        <v>3199000000</v>
      </c>
      <c r="O1136" s="2">
        <f t="shared" si="71"/>
        <v>5104000000</v>
      </c>
    </row>
    <row r="1137" spans="1:15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>
        <f t="shared" si="68"/>
        <v>0.27094216417910444</v>
      </c>
      <c r="M1137" s="45">
        <f t="shared" si="69"/>
        <v>0.17336753731343282</v>
      </c>
      <c r="N1137" s="2">
        <f t="shared" si="70"/>
        <v>3717000000</v>
      </c>
      <c r="O1137" s="2">
        <f t="shared" si="71"/>
        <v>5809000000</v>
      </c>
    </row>
    <row r="1138" spans="1:15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>
        <f t="shared" si="68"/>
        <v>0.20756251270583448</v>
      </c>
      <c r="M1138" s="45">
        <f t="shared" si="69"/>
        <v>8.8026021549095348E-2</v>
      </c>
      <c r="N1138" s="2">
        <f t="shared" si="70"/>
        <v>1299000000</v>
      </c>
      <c r="O1138" s="2">
        <f t="shared" si="71"/>
        <v>3063000000</v>
      </c>
    </row>
    <row r="1139" spans="1:15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>
        <f t="shared" si="68"/>
        <v>0.63806136060471319</v>
      </c>
      <c r="M1139" s="45">
        <f t="shared" si="69"/>
        <v>0.28963983992885728</v>
      </c>
      <c r="N1139" s="2">
        <f t="shared" si="70"/>
        <v>3257000000</v>
      </c>
      <c r="O1139" s="2">
        <f t="shared" si="71"/>
        <v>7175000000</v>
      </c>
    </row>
    <row r="1140" spans="1:15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>
        <f t="shared" si="68"/>
        <v>0.63859256710254653</v>
      </c>
      <c r="M1140" s="45">
        <f t="shared" si="69"/>
        <v>0.30755333792154166</v>
      </c>
      <c r="N1140" s="2">
        <f t="shared" si="70"/>
        <v>3575000000</v>
      </c>
      <c r="O1140" s="2">
        <f t="shared" si="71"/>
        <v>7423000000</v>
      </c>
    </row>
    <row r="1141" spans="1:15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>
        <f t="shared" si="68"/>
        <v>0.65160308248501564</v>
      </c>
      <c r="M1141" s="45">
        <f t="shared" si="69"/>
        <v>0.27437922176767199</v>
      </c>
      <c r="N1141" s="2">
        <f t="shared" si="70"/>
        <v>2884000000</v>
      </c>
      <c r="O1141" s="2">
        <f t="shared" si="71"/>
        <v>6849000000</v>
      </c>
    </row>
    <row r="1142" spans="1:15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>
        <f t="shared" si="68"/>
        <v>0.69205097087378642</v>
      </c>
      <c r="M1142" s="45">
        <f t="shared" si="69"/>
        <v>0.31088187702265374</v>
      </c>
      <c r="N1142" s="2">
        <f t="shared" si="70"/>
        <v>3074000000</v>
      </c>
      <c r="O1142" s="2">
        <f t="shared" si="71"/>
        <v>6843000000</v>
      </c>
    </row>
    <row r="1143" spans="1:15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>
        <f t="shared" si="68"/>
        <v>0.59394542353610014</v>
      </c>
      <c r="M1143" s="45">
        <f t="shared" si="69"/>
        <v>9.6251026467058298E-2</v>
      </c>
      <c r="N1143" s="2">
        <f t="shared" si="70"/>
        <v>609500000</v>
      </c>
      <c r="O1143" s="2">
        <f t="shared" si="71"/>
        <v>3761100000</v>
      </c>
    </row>
    <row r="1144" spans="1:15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>
        <f t="shared" si="68"/>
        <v>0.61960474308300395</v>
      </c>
      <c r="M1144" s="45">
        <f t="shared" si="69"/>
        <v>0.12996047430830041</v>
      </c>
      <c r="N1144" s="2">
        <f t="shared" si="70"/>
        <v>822000000</v>
      </c>
      <c r="O1144" s="2">
        <f t="shared" si="71"/>
        <v>3919000000</v>
      </c>
    </row>
    <row r="1145" spans="1:15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>
        <f t="shared" si="68"/>
        <v>0.62600032663726934</v>
      </c>
      <c r="M1145" s="45">
        <f t="shared" si="69"/>
        <v>0.11693614241384942</v>
      </c>
      <c r="N1145" s="2">
        <f t="shared" si="70"/>
        <v>716000000</v>
      </c>
      <c r="O1145" s="2">
        <f t="shared" si="71"/>
        <v>3833000000</v>
      </c>
    </row>
    <row r="1146" spans="1:15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>
        <f t="shared" si="68"/>
        <v>0.60818608005769925</v>
      </c>
      <c r="M1146" s="45">
        <f t="shared" si="69"/>
        <v>7.4468085106382975E-2</v>
      </c>
      <c r="N1146" s="2">
        <f t="shared" si="70"/>
        <v>413000000</v>
      </c>
      <c r="O1146" s="2">
        <f t="shared" si="71"/>
        <v>3373000000</v>
      </c>
    </row>
    <row r="1147" spans="1:15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>
        <f t="shared" si="68"/>
        <v>7.7899878188957494E-2</v>
      </c>
      <c r="M1147" s="45">
        <f t="shared" si="69"/>
        <v>5.448675305555694E-2</v>
      </c>
      <c r="N1147" s="2">
        <f t="shared" si="70"/>
        <v>1058638000</v>
      </c>
      <c r="O1147" s="2">
        <f t="shared" si="71"/>
        <v>1513538000</v>
      </c>
    </row>
    <row r="1148" spans="1:15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>
        <f t="shared" si="68"/>
        <v>7.4040604352939354E-2</v>
      </c>
      <c r="M1148" s="45">
        <f t="shared" si="69"/>
        <v>4.9481352291507172E-2</v>
      </c>
      <c r="N1148" s="2">
        <f t="shared" si="70"/>
        <v>942721000</v>
      </c>
      <c r="O1148" s="2">
        <f t="shared" si="71"/>
        <v>1410625000</v>
      </c>
    </row>
    <row r="1149" spans="1:15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>
        <f t="shared" si="68"/>
        <v>9.03346724857228E-2</v>
      </c>
      <c r="M1149" s="45">
        <f t="shared" si="69"/>
        <v>6.5657983521645272E-2</v>
      </c>
      <c r="N1149" s="2">
        <f t="shared" si="70"/>
        <v>1385721000</v>
      </c>
      <c r="O1149" s="2">
        <f t="shared" si="71"/>
        <v>1906526000</v>
      </c>
    </row>
    <row r="1150" spans="1:15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>
        <f t="shared" si="68"/>
        <v>9.6188055970348074E-2</v>
      </c>
      <c r="M1150" s="45">
        <f t="shared" si="69"/>
        <v>6.8267787462172907E-2</v>
      </c>
      <c r="N1150" s="2">
        <f t="shared" si="70"/>
        <v>1122273000</v>
      </c>
      <c r="O1150" s="2">
        <f t="shared" si="71"/>
        <v>1581262000</v>
      </c>
    </row>
    <row r="1151" spans="1:15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>
        <f t="shared" si="68"/>
        <v>0.52015427464260089</v>
      </c>
      <c r="M1151" s="45">
        <f t="shared" si="69"/>
        <v>0.15145208390622872</v>
      </c>
      <c r="N1151" s="2">
        <f t="shared" si="70"/>
        <v>648239000</v>
      </c>
      <c r="O1151" s="2">
        <f t="shared" si="71"/>
        <v>2226343000</v>
      </c>
    </row>
    <row r="1152" spans="1:15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>
        <f t="shared" si="68"/>
        <v>0.54915254237288136</v>
      </c>
      <c r="M1152" s="45">
        <f t="shared" si="69"/>
        <v>0.12009685230024213</v>
      </c>
      <c r="N1152" s="2">
        <f t="shared" si="70"/>
        <v>496000000</v>
      </c>
      <c r="O1152" s="2">
        <f t="shared" si="71"/>
        <v>2268000000</v>
      </c>
    </row>
    <row r="1153" spans="1:15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>
        <f t="shared" si="68"/>
        <v>0.55510465612985904</v>
      </c>
      <c r="M1153" s="45">
        <f t="shared" si="69"/>
        <v>0.16211020931225972</v>
      </c>
      <c r="N1153" s="2">
        <f t="shared" si="70"/>
        <v>759000000</v>
      </c>
      <c r="O1153" s="2">
        <f t="shared" si="71"/>
        <v>2599000000</v>
      </c>
    </row>
    <row r="1154" spans="1:15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>
        <f t="shared" si="68"/>
        <v>0.56107784431137731</v>
      </c>
      <c r="M1154" s="45">
        <f t="shared" si="69"/>
        <v>0.17524950099800399</v>
      </c>
      <c r="N1154" s="2">
        <f t="shared" si="70"/>
        <v>878000000</v>
      </c>
      <c r="O1154" s="2">
        <f t="shared" si="71"/>
        <v>2811000000</v>
      </c>
    </row>
    <row r="1155" spans="1:15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>
        <f t="shared" ref="L1155:L1218" si="72">1-(F1155/E1155)</f>
        <v>0.3801579377325951</v>
      </c>
      <c r="M1155" s="45">
        <f t="shared" ref="M1155:M1218" si="73">N1155/E1155</f>
        <v>0.12536988290823273</v>
      </c>
      <c r="N1155" s="2">
        <f t="shared" ref="N1155:N1218" si="74">O1155-SUM(G1155:I1155)</f>
        <v>690600000</v>
      </c>
      <c r="O1155" s="2">
        <f t="shared" ref="O1155:O1218" si="75">E1155-F1155</f>
        <v>2094100000</v>
      </c>
    </row>
    <row r="1156" spans="1:15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>
        <f t="shared" si="72"/>
        <v>0.37897271268057786</v>
      </c>
      <c r="M1156" s="45">
        <f t="shared" si="73"/>
        <v>0.12937399678972714</v>
      </c>
      <c r="N1156" s="2">
        <f t="shared" si="74"/>
        <v>725400000</v>
      </c>
      <c r="O1156" s="2">
        <f t="shared" si="75"/>
        <v>2124900000</v>
      </c>
    </row>
    <row r="1157" spans="1:15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>
        <f t="shared" si="72"/>
        <v>0.3847389558232932</v>
      </c>
      <c r="M1157" s="45">
        <f t="shared" si="73"/>
        <v>0.11480705430417322</v>
      </c>
      <c r="N1157" s="2">
        <f t="shared" si="74"/>
        <v>657500000</v>
      </c>
      <c r="O1157" s="2">
        <f t="shared" si="75"/>
        <v>2203400000</v>
      </c>
    </row>
    <row r="1158" spans="1:15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>
        <f t="shared" si="72"/>
        <v>0.38957350778437039</v>
      </c>
      <c r="M1158" s="45">
        <f t="shared" si="73"/>
        <v>0.11471169937623611</v>
      </c>
      <c r="N1158" s="2">
        <f t="shared" si="74"/>
        <v>678600000</v>
      </c>
      <c r="O1158" s="2">
        <f t="shared" si="75"/>
        <v>2304600000</v>
      </c>
    </row>
    <row r="1159" spans="1:15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>
        <f t="shared" si="72"/>
        <v>0.95603211846935809</v>
      </c>
      <c r="M1159" s="45">
        <f t="shared" si="73"/>
        <v>0.57294239765900845</v>
      </c>
      <c r="N1159" s="2">
        <f t="shared" si="74"/>
        <v>277637000</v>
      </c>
      <c r="O1159" s="2">
        <f t="shared" si="75"/>
        <v>463275000</v>
      </c>
    </row>
    <row r="1160" spans="1:15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>
        <f t="shared" si="72"/>
        <v>0.95020436831669464</v>
      </c>
      <c r="M1160" s="45">
        <f t="shared" si="73"/>
        <v>0.48411130863653201</v>
      </c>
      <c r="N1160" s="2">
        <f t="shared" si="74"/>
        <v>377708000</v>
      </c>
      <c r="O1160" s="2">
        <f t="shared" si="75"/>
        <v>741358000</v>
      </c>
    </row>
    <row r="1161" spans="1:15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>
        <f t="shared" si="72"/>
        <v>0.94229168563639187</v>
      </c>
      <c r="M1161" s="45">
        <f t="shared" si="73"/>
        <v>0.48621914183641224</v>
      </c>
      <c r="N1161" s="2">
        <f t="shared" si="74"/>
        <v>453888000</v>
      </c>
      <c r="O1161" s="2">
        <f t="shared" si="75"/>
        <v>879634000</v>
      </c>
    </row>
    <row r="1162" spans="1:15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>
        <f t="shared" si="72"/>
        <v>0.94590754286440237</v>
      </c>
      <c r="M1162" s="45">
        <f t="shared" si="73"/>
        <v>0.4978280733129089</v>
      </c>
      <c r="N1162" s="2">
        <f t="shared" si="74"/>
        <v>509420000</v>
      </c>
      <c r="O1162" s="2">
        <f t="shared" si="75"/>
        <v>967933000</v>
      </c>
    </row>
    <row r="1163" spans="1:15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>
        <f t="shared" si="72"/>
        <v>0.16140833362054519</v>
      </c>
      <c r="M1163" s="45">
        <f t="shared" si="73"/>
        <v>9.2962662167898433E-2</v>
      </c>
      <c r="N1163" s="2">
        <f t="shared" si="74"/>
        <v>946743000</v>
      </c>
      <c r="O1163" s="2">
        <f t="shared" si="75"/>
        <v>1643802000</v>
      </c>
    </row>
    <row r="1164" spans="1:15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>
        <f t="shared" si="72"/>
        <v>0.13895576260506026</v>
      </c>
      <c r="M1164" s="45">
        <f t="shared" si="73"/>
        <v>7.3176032201810681E-2</v>
      </c>
      <c r="N1164" s="2">
        <f t="shared" si="74"/>
        <v>868737000</v>
      </c>
      <c r="O1164" s="2">
        <f t="shared" si="75"/>
        <v>1649666000</v>
      </c>
    </row>
    <row r="1165" spans="1:15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>
        <f t="shared" si="72"/>
        <v>0.17273696440641562</v>
      </c>
      <c r="M1165" s="45">
        <f t="shared" si="73"/>
        <v>9.3231940622665294E-2</v>
      </c>
      <c r="N1165" s="2">
        <f t="shared" si="74"/>
        <v>1136972000</v>
      </c>
      <c r="O1165" s="2">
        <f t="shared" si="75"/>
        <v>2106543000</v>
      </c>
    </row>
    <row r="1166" spans="1:15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>
        <f t="shared" si="72"/>
        <v>0.27336051626093649</v>
      </c>
      <c r="M1166" s="45">
        <f t="shared" si="73"/>
        <v>0.13837105443292372</v>
      </c>
      <c r="N1166" s="2">
        <f t="shared" si="74"/>
        <v>1074203000</v>
      </c>
      <c r="O1166" s="2">
        <f t="shared" si="75"/>
        <v>2122154000</v>
      </c>
    </row>
    <row r="1167" spans="1:15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>
        <f t="shared" si="72"/>
        <v>0.17729047252216379</v>
      </c>
      <c r="M1167" s="45">
        <f t="shared" si="73"/>
        <v>0.12691770358667695</v>
      </c>
      <c r="N1167" s="2">
        <f t="shared" si="74"/>
        <v>1944100000</v>
      </c>
      <c r="O1167" s="2">
        <f t="shared" si="75"/>
        <v>2715700000</v>
      </c>
    </row>
    <row r="1168" spans="1:15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>
        <f t="shared" si="72"/>
        <v>0.17463526799873141</v>
      </c>
      <c r="M1168" s="45">
        <f t="shared" si="73"/>
        <v>0.12686991225288086</v>
      </c>
      <c r="N1168" s="2">
        <f t="shared" si="74"/>
        <v>1920100000</v>
      </c>
      <c r="O1168" s="2">
        <f t="shared" si="75"/>
        <v>2643000000</v>
      </c>
    </row>
    <row r="1169" spans="1:15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>
        <f t="shared" si="72"/>
        <v>0.17809676394087004</v>
      </c>
      <c r="M1169" s="45">
        <f t="shared" si="73"/>
        <v>0.1303050548424132</v>
      </c>
      <c r="N1169" s="2">
        <f t="shared" si="74"/>
        <v>2008900000</v>
      </c>
      <c r="O1169" s="2">
        <f t="shared" si="75"/>
        <v>2745700000</v>
      </c>
    </row>
    <row r="1170" spans="1:15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>
        <f t="shared" si="72"/>
        <v>0.50102326297632027</v>
      </c>
      <c r="M1170" s="45">
        <f t="shared" si="73"/>
        <v>0.15809833547497129</v>
      </c>
      <c r="N1170" s="2">
        <f t="shared" si="74"/>
        <v>977393000</v>
      </c>
      <c r="O1170" s="2">
        <f t="shared" si="75"/>
        <v>3097418000</v>
      </c>
    </row>
    <row r="1171" spans="1:15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>
        <f t="shared" si="72"/>
        <v>0.50667482599883262</v>
      </c>
      <c r="M1171" s="45">
        <f t="shared" si="73"/>
        <v>0.16595663532522603</v>
      </c>
      <c r="N1171" s="2">
        <f t="shared" si="74"/>
        <v>1103485000</v>
      </c>
      <c r="O1171" s="2">
        <f t="shared" si="75"/>
        <v>3369001000</v>
      </c>
    </row>
    <row r="1172" spans="1:15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>
        <f t="shared" si="72"/>
        <v>0.51397718512306056</v>
      </c>
      <c r="M1172" s="45">
        <f t="shared" si="73"/>
        <v>0.17604763582892155</v>
      </c>
      <c r="N1172" s="2">
        <f t="shared" si="74"/>
        <v>1270374000</v>
      </c>
      <c r="O1172" s="2">
        <f t="shared" si="75"/>
        <v>3708901000</v>
      </c>
    </row>
    <row r="1173" spans="1:15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>
        <f t="shared" si="72"/>
        <v>0.52250700857095445</v>
      </c>
      <c r="M1173" s="45">
        <f t="shared" si="73"/>
        <v>0.19004430205127007</v>
      </c>
      <c r="N1173" s="2">
        <f t="shared" si="74"/>
        <v>1514021000</v>
      </c>
      <c r="O1173" s="2">
        <f t="shared" si="75"/>
        <v>4162643000</v>
      </c>
    </row>
    <row r="1174" spans="1:15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>
        <f t="shared" si="72"/>
        <v>0.67512437810945269</v>
      </c>
      <c r="M1174" s="45">
        <f t="shared" si="73"/>
        <v>0.40328358208955223</v>
      </c>
      <c r="N1174" s="2">
        <f t="shared" si="74"/>
        <v>8106000000</v>
      </c>
      <c r="O1174" s="2">
        <f t="shared" si="75"/>
        <v>13570000000</v>
      </c>
    </row>
    <row r="1175" spans="1:15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>
        <f t="shared" si="72"/>
        <v>0.67788795240456123</v>
      </c>
      <c r="M1175" s="45">
        <f t="shared" si="73"/>
        <v>0.36499752107089739</v>
      </c>
      <c r="N1175" s="2">
        <f t="shared" si="74"/>
        <v>7362000000</v>
      </c>
      <c r="O1175" s="2">
        <f t="shared" si="75"/>
        <v>13673000000</v>
      </c>
    </row>
    <row r="1176" spans="1:15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>
        <f t="shared" si="72"/>
        <v>0.64773198011598998</v>
      </c>
      <c r="M1176" s="45">
        <f t="shared" si="73"/>
        <v>0.32078500414250205</v>
      </c>
      <c r="N1176" s="2">
        <f t="shared" si="74"/>
        <v>6195000000</v>
      </c>
      <c r="O1176" s="2">
        <f t="shared" si="75"/>
        <v>12509000000</v>
      </c>
    </row>
    <row r="1177" spans="1:15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>
        <f t="shared" si="72"/>
        <v>0.53493589743589742</v>
      </c>
      <c r="M1177" s="45">
        <f t="shared" si="73"/>
        <v>4.158653846153846E-2</v>
      </c>
      <c r="N1177" s="2">
        <f t="shared" si="74"/>
        <v>519000000</v>
      </c>
      <c r="O1177" s="2">
        <f t="shared" si="75"/>
        <v>6676000000</v>
      </c>
    </row>
    <row r="1178" spans="1:15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>
        <f t="shared" si="72"/>
        <v>0.93300376300450083</v>
      </c>
      <c r="M1178" s="45">
        <f t="shared" si="73"/>
        <v>0.28384859440714233</v>
      </c>
      <c r="N1178" s="2">
        <f t="shared" si="74"/>
        <v>384700000</v>
      </c>
      <c r="O1178" s="2">
        <f t="shared" si="75"/>
        <v>1264500000</v>
      </c>
    </row>
    <row r="1179" spans="1:15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>
        <f t="shared" si="72"/>
        <v>0.93975187578931729</v>
      </c>
      <c r="M1179" s="45">
        <f t="shared" si="73"/>
        <v>0.28400564594012334</v>
      </c>
      <c r="N1179" s="2">
        <f t="shared" si="74"/>
        <v>382300000</v>
      </c>
      <c r="O1179" s="2">
        <f t="shared" si="75"/>
        <v>1265000000</v>
      </c>
    </row>
    <row r="1180" spans="1:15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>
        <f t="shared" si="72"/>
        <v>0.94143622412045747</v>
      </c>
      <c r="M1180" s="45">
        <f t="shared" si="73"/>
        <v>0.30288113508035325</v>
      </c>
      <c r="N1180" s="2">
        <f t="shared" si="74"/>
        <v>418400000</v>
      </c>
      <c r="O1180" s="2">
        <f t="shared" si="75"/>
        <v>1300500000</v>
      </c>
    </row>
    <row r="1181" spans="1:15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>
        <f t="shared" si="72"/>
        <v>0.93280799268275527</v>
      </c>
      <c r="M1181" s="45">
        <f t="shared" si="73"/>
        <v>0.30380637444592978</v>
      </c>
      <c r="N1181" s="2">
        <f t="shared" si="74"/>
        <v>431800000</v>
      </c>
      <c r="O1181" s="2">
        <f t="shared" si="75"/>
        <v>1325800000</v>
      </c>
    </row>
    <row r="1182" spans="1:15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>
        <f t="shared" si="72"/>
        <v>0.58616193213245871</v>
      </c>
      <c r="M1182" s="45">
        <f t="shared" si="73"/>
        <v>0.16667830456940674</v>
      </c>
      <c r="N1182" s="2">
        <f t="shared" si="74"/>
        <v>637330000</v>
      </c>
      <c r="O1182" s="2">
        <f t="shared" si="75"/>
        <v>2241315000</v>
      </c>
    </row>
    <row r="1183" spans="1:15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>
        <f t="shared" si="72"/>
        <v>0.56463303823059685</v>
      </c>
      <c r="M1183" s="45">
        <f t="shared" si="73"/>
        <v>0.16094726527727041</v>
      </c>
      <c r="N1183" s="2">
        <f t="shared" si="74"/>
        <v>610205000</v>
      </c>
      <c r="O1183" s="2">
        <f t="shared" si="75"/>
        <v>2140713000</v>
      </c>
    </row>
    <row r="1184" spans="1:15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>
        <f t="shared" si="72"/>
        <v>0.56017552251678926</v>
      </c>
      <c r="M1184" s="45">
        <f t="shared" si="73"/>
        <v>0.17071341545108942</v>
      </c>
      <c r="N1184" s="2">
        <f t="shared" si="74"/>
        <v>652382000</v>
      </c>
      <c r="O1184" s="2">
        <f t="shared" si="75"/>
        <v>2140713000</v>
      </c>
    </row>
    <row r="1185" spans="1:15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>
        <f t="shared" si="72"/>
        <v>0.56440333588592706</v>
      </c>
      <c r="M1185" s="45">
        <f t="shared" si="73"/>
        <v>0.17589196380161318</v>
      </c>
      <c r="N1185" s="2">
        <f t="shared" si="74"/>
        <v>629352000</v>
      </c>
      <c r="O1185" s="2">
        <f t="shared" si="75"/>
        <v>2019469000</v>
      </c>
    </row>
    <row r="1186" spans="1:15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>
        <f t="shared" si="72"/>
        <v>0.16198905813168807</v>
      </c>
      <c r="M1186" s="45">
        <f t="shared" si="73"/>
        <v>7.9545454545454544E-2</v>
      </c>
      <c r="N1186" s="2">
        <f t="shared" si="74"/>
        <v>1320200000</v>
      </c>
      <c r="O1186" s="2">
        <f t="shared" si="75"/>
        <v>2688500000</v>
      </c>
    </row>
    <row r="1187" spans="1:15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>
        <f t="shared" si="72"/>
        <v>0.16567432927195247</v>
      </c>
      <c r="M1187" s="45">
        <f t="shared" si="73"/>
        <v>8.2690114638977255E-2</v>
      </c>
      <c r="N1187" s="2">
        <f t="shared" si="74"/>
        <v>1377700000</v>
      </c>
      <c r="O1187" s="2">
        <f t="shared" si="75"/>
        <v>2760300000</v>
      </c>
    </row>
    <row r="1188" spans="1:15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>
        <f t="shared" si="72"/>
        <v>0.16470994475138123</v>
      </c>
      <c r="M1188" s="45">
        <f t="shared" si="73"/>
        <v>9.1036127417127077E-2</v>
      </c>
      <c r="N1188" s="2">
        <f t="shared" si="74"/>
        <v>1687300000</v>
      </c>
      <c r="O1188" s="2">
        <f t="shared" si="75"/>
        <v>3052800000</v>
      </c>
    </row>
    <row r="1189" spans="1:15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>
        <f t="shared" si="72"/>
        <v>0.18098364870148298</v>
      </c>
      <c r="M1189" s="45">
        <f t="shared" si="73"/>
        <v>0.10787679486698837</v>
      </c>
      <c r="N1189" s="2">
        <f t="shared" si="74"/>
        <v>2014200000</v>
      </c>
      <c r="O1189" s="2">
        <f t="shared" si="75"/>
        <v>3379200000</v>
      </c>
    </row>
    <row r="1190" spans="1:15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>
        <f t="shared" si="72"/>
        <v>0.24612129760225665</v>
      </c>
      <c r="M1190" s="45">
        <f t="shared" si="73"/>
        <v>0.11296320041030901</v>
      </c>
      <c r="N1190" s="2">
        <f t="shared" si="74"/>
        <v>1762000000</v>
      </c>
      <c r="O1190" s="2">
        <f t="shared" si="75"/>
        <v>3839000000</v>
      </c>
    </row>
    <row r="1191" spans="1:15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>
        <f t="shared" si="72"/>
        <v>0.28572264482153309</v>
      </c>
      <c r="M1191" s="45">
        <f t="shared" si="73"/>
        <v>0.14335868929198362</v>
      </c>
      <c r="N1191" s="2">
        <f t="shared" si="74"/>
        <v>2450000000</v>
      </c>
      <c r="O1191" s="2">
        <f t="shared" si="75"/>
        <v>4883000000</v>
      </c>
    </row>
    <row r="1192" spans="1:15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>
        <f t="shared" si="72"/>
        <v>0.24475732192716693</v>
      </c>
      <c r="M1192" s="45">
        <f t="shared" si="73"/>
        <v>8.958593239470089E-2</v>
      </c>
      <c r="N1192" s="2">
        <f t="shared" si="74"/>
        <v>1508000000</v>
      </c>
      <c r="O1192" s="2">
        <f t="shared" si="75"/>
        <v>4120000000</v>
      </c>
    </row>
    <row r="1193" spans="1:15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>
        <f t="shared" si="72"/>
        <v>0.27918034642816714</v>
      </c>
      <c r="M1193" s="45">
        <f t="shared" si="73"/>
        <v>0.12323106532321974</v>
      </c>
      <c r="N1193" s="2">
        <f t="shared" si="74"/>
        <v>2177000000</v>
      </c>
      <c r="O1193" s="2">
        <f t="shared" si="75"/>
        <v>4932000000</v>
      </c>
    </row>
    <row r="1194" spans="1:15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>
        <f t="shared" si="72"/>
        <v>0.77622413112749844</v>
      </c>
      <c r="M1194" s="45">
        <f t="shared" si="73"/>
        <v>0.3478061781927087</v>
      </c>
      <c r="N1194" s="2">
        <f t="shared" si="74"/>
        <v>1829793000</v>
      </c>
      <c r="O1194" s="2">
        <f t="shared" si="75"/>
        <v>4083681000</v>
      </c>
    </row>
    <row r="1195" spans="1:15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>
        <f t="shared" si="72"/>
        <v>0.84139975440529247</v>
      </c>
      <c r="M1195" s="45">
        <f t="shared" si="73"/>
        <v>0.35511634541414738</v>
      </c>
      <c r="N1195" s="2">
        <f t="shared" si="74"/>
        <v>2412414000</v>
      </c>
      <c r="O1195" s="2">
        <f t="shared" si="75"/>
        <v>5715886000</v>
      </c>
    </row>
    <row r="1196" spans="1:15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>
        <f t="shared" si="72"/>
        <v>0.89838380160273001</v>
      </c>
      <c r="M1196" s="45">
        <f t="shared" si="73"/>
        <v>0.36405147565657359</v>
      </c>
      <c r="N1196" s="2">
        <f t="shared" si="74"/>
        <v>3073312000</v>
      </c>
      <c r="O1196" s="2">
        <f t="shared" si="75"/>
        <v>7584130000</v>
      </c>
    </row>
    <row r="1197" spans="1:15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>
        <f t="shared" si="72"/>
        <v>0.93146347669397189</v>
      </c>
      <c r="M1197" s="45">
        <f t="shared" si="73"/>
        <v>0.3533078483306622</v>
      </c>
      <c r="N1197" s="2">
        <f t="shared" si="74"/>
        <v>3258907000</v>
      </c>
      <c r="O1197" s="2">
        <f t="shared" si="75"/>
        <v>8591807000</v>
      </c>
    </row>
    <row r="1198" spans="1:15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>
        <f t="shared" si="72"/>
        <v>0.32738509605708987</v>
      </c>
      <c r="M1198" s="45">
        <f t="shared" si="73"/>
        <v>0.32738509605708987</v>
      </c>
      <c r="N1198" s="2">
        <f t="shared" si="74"/>
        <v>1190769000</v>
      </c>
      <c r="O1198" s="2">
        <f t="shared" si="75"/>
        <v>1190769000</v>
      </c>
    </row>
    <row r="1199" spans="1:15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>
        <f t="shared" si="72"/>
        <v>0.2841441940498296</v>
      </c>
      <c r="M1199" s="45">
        <f t="shared" si="73"/>
        <v>0.28414419404982955</v>
      </c>
      <c r="N1199" s="2">
        <f t="shared" si="74"/>
        <v>1018697000</v>
      </c>
      <c r="O1199" s="2">
        <f t="shared" si="75"/>
        <v>1018697000</v>
      </c>
    </row>
    <row r="1200" spans="1:15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>
        <f t="shared" si="72"/>
        <v>0.27118016091069364</v>
      </c>
      <c r="M1200" s="45">
        <f t="shared" si="73"/>
        <v>0.27118016091069369</v>
      </c>
      <c r="N1200" s="2">
        <f t="shared" si="74"/>
        <v>1060549000</v>
      </c>
      <c r="O1200" s="2">
        <f t="shared" si="75"/>
        <v>1060549000</v>
      </c>
    </row>
    <row r="1201" spans="1:15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>
        <f t="shared" si="72"/>
        <v>0.24555799716449933</v>
      </c>
      <c r="M1201" s="45">
        <f t="shared" si="73"/>
        <v>0.24555799716449933</v>
      </c>
      <c r="N1201" s="2">
        <f t="shared" si="74"/>
        <v>1322748000</v>
      </c>
      <c r="O1201" s="2">
        <f t="shared" si="75"/>
        <v>1322748000</v>
      </c>
    </row>
    <row r="1202" spans="1:15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>
        <f t="shared" si="72"/>
        <v>0.35067988958184237</v>
      </c>
      <c r="M1202" s="45">
        <f t="shared" si="73"/>
        <v>0.2329005214190778</v>
      </c>
      <c r="N1202" s="2">
        <f t="shared" si="74"/>
        <v>2278000000</v>
      </c>
      <c r="O1202" s="2">
        <f t="shared" si="75"/>
        <v>3430000000</v>
      </c>
    </row>
    <row r="1203" spans="1:15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>
        <f t="shared" si="72"/>
        <v>0.35563804173354741</v>
      </c>
      <c r="M1203" s="45">
        <f t="shared" si="73"/>
        <v>0.23063804173354735</v>
      </c>
      <c r="N1203" s="2">
        <f t="shared" si="74"/>
        <v>2299000000</v>
      </c>
      <c r="O1203" s="2">
        <f t="shared" si="75"/>
        <v>3545000000</v>
      </c>
    </row>
    <row r="1204" spans="1:15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>
        <f t="shared" si="72"/>
        <v>0.35366525812970784</v>
      </c>
      <c r="M1204" s="45">
        <f t="shared" si="73"/>
        <v>0.24095168105823994</v>
      </c>
      <c r="N1204" s="2">
        <f t="shared" si="74"/>
        <v>2623000000</v>
      </c>
      <c r="O1204" s="2">
        <f t="shared" si="75"/>
        <v>3850000000</v>
      </c>
    </row>
    <row r="1205" spans="1:15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>
        <f t="shared" si="72"/>
        <v>0.40096015362457993</v>
      </c>
      <c r="M1205" s="45">
        <f t="shared" si="73"/>
        <v>0.28439750360057608</v>
      </c>
      <c r="N1205" s="2">
        <f t="shared" si="74"/>
        <v>2962000000</v>
      </c>
      <c r="O1205" s="2">
        <f t="shared" si="75"/>
        <v>4176000000</v>
      </c>
    </row>
    <row r="1206" spans="1:15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>
        <f t="shared" si="72"/>
        <v>0.52957916133403593</v>
      </c>
      <c r="M1206" s="45">
        <f t="shared" si="73"/>
        <v>0.14612662802077844</v>
      </c>
      <c r="N1206" s="2">
        <f t="shared" si="74"/>
        <v>9705000000</v>
      </c>
      <c r="O1206" s="2">
        <f t="shared" si="75"/>
        <v>35172000000</v>
      </c>
    </row>
    <row r="1207" spans="1:15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>
        <f t="shared" si="72"/>
        <v>0.5315447715309749</v>
      </c>
      <c r="M1207" s="45">
        <f t="shared" si="73"/>
        <v>0.14367979844937989</v>
      </c>
      <c r="N1207" s="2">
        <f t="shared" si="74"/>
        <v>9581000000</v>
      </c>
      <c r="O1207" s="2">
        <f t="shared" si="75"/>
        <v>35445000000</v>
      </c>
    </row>
    <row r="1208" spans="1:15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>
        <f t="shared" si="72"/>
        <v>0.54435739659984783</v>
      </c>
      <c r="M1208" s="45">
        <f t="shared" si="73"/>
        <v>0.15402182187262117</v>
      </c>
      <c r="N1208" s="2">
        <f t="shared" si="74"/>
        <v>9712000000</v>
      </c>
      <c r="O1208" s="2">
        <f t="shared" si="75"/>
        <v>34325000000</v>
      </c>
    </row>
    <row r="1209" spans="1:15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>
        <f t="shared" si="72"/>
        <v>0.55080494912339373</v>
      </c>
      <c r="M1209" s="45">
        <f t="shared" si="73"/>
        <v>0.1558145830347617</v>
      </c>
      <c r="N1209" s="2">
        <f t="shared" si="74"/>
        <v>9785000000</v>
      </c>
      <c r="O1209" s="2">
        <f t="shared" si="75"/>
        <v>34590000000</v>
      </c>
    </row>
    <row r="1210" spans="1:15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>
        <f t="shared" si="72"/>
        <v>0.8203157875477981</v>
      </c>
      <c r="M1210" s="45">
        <f t="shared" si="73"/>
        <v>0.31238450701648462</v>
      </c>
      <c r="N1210" s="2">
        <f t="shared" si="74"/>
        <v>17074000000</v>
      </c>
      <c r="O1210" s="2">
        <f t="shared" si="75"/>
        <v>44836000000</v>
      </c>
    </row>
    <row r="1211" spans="1:15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>
        <f t="shared" si="72"/>
        <v>0.81416718362282881</v>
      </c>
      <c r="M1211" s="45">
        <f t="shared" si="73"/>
        <v>0.31726892059553352</v>
      </c>
      <c r="N1211" s="2">
        <f t="shared" si="74"/>
        <v>16366000000</v>
      </c>
      <c r="O1211" s="2">
        <f t="shared" si="75"/>
        <v>41998000000</v>
      </c>
    </row>
    <row r="1212" spans="1:15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>
        <f t="shared" si="72"/>
        <v>0.80693478479991931</v>
      </c>
      <c r="M1212" s="45">
        <f t="shared" si="73"/>
        <v>0.27212982562241711</v>
      </c>
      <c r="N1212" s="2">
        <f t="shared" si="74"/>
        <v>13499000000</v>
      </c>
      <c r="O1212" s="2">
        <f t="shared" si="75"/>
        <v>40028000000</v>
      </c>
    </row>
    <row r="1213" spans="1:15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>
        <f t="shared" si="72"/>
        <v>0.80250148410472666</v>
      </c>
      <c r="M1213" s="45">
        <f t="shared" si="73"/>
        <v>0.2656240404495302</v>
      </c>
      <c r="N1213" s="2">
        <f t="shared" si="74"/>
        <v>12976000000</v>
      </c>
      <c r="O1213" s="2">
        <f t="shared" si="75"/>
        <v>39203000000</v>
      </c>
    </row>
    <row r="1214" spans="1:15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>
        <f t="shared" si="72"/>
        <v>0.49581785887292107</v>
      </c>
      <c r="M1214" s="45">
        <f t="shared" si="73"/>
        <v>0.12099682437160235</v>
      </c>
      <c r="N1214" s="2">
        <f t="shared" si="74"/>
        <v>1124000000</v>
      </c>
      <c r="O1214" s="2">
        <f t="shared" si="75"/>
        <v>4605900000</v>
      </c>
    </row>
    <row r="1215" spans="1:15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>
        <f t="shared" si="72"/>
        <v>0.50074444529281514</v>
      </c>
      <c r="M1215" s="45">
        <f t="shared" si="73"/>
        <v>0.14267580361914942</v>
      </c>
      <c r="N1215" s="2">
        <f t="shared" si="74"/>
        <v>1494900000</v>
      </c>
      <c r="O1215" s="2">
        <f t="shared" si="75"/>
        <v>5246600000</v>
      </c>
    </row>
    <row r="1216" spans="1:15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>
        <f t="shared" si="72"/>
        <v>0.44019758617231119</v>
      </c>
      <c r="M1216" s="45">
        <f t="shared" si="73"/>
        <v>0.11958811139714487</v>
      </c>
      <c r="N1216" s="2">
        <f t="shared" si="74"/>
        <v>1430800000</v>
      </c>
      <c r="O1216" s="2">
        <f t="shared" si="75"/>
        <v>5266700000</v>
      </c>
    </row>
    <row r="1217" spans="1:15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>
        <f t="shared" si="72"/>
        <v>0.44221847491951816</v>
      </c>
      <c r="M1217" s="45">
        <f t="shared" si="73"/>
        <v>0.12842400819744879</v>
      </c>
      <c r="N1217" s="2">
        <f t="shared" si="74"/>
        <v>1591700000</v>
      </c>
      <c r="O1217" s="2">
        <f t="shared" si="75"/>
        <v>5480900000</v>
      </c>
    </row>
    <row r="1218" spans="1:15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>
        <f t="shared" si="72"/>
        <v>0.92618820807271185</v>
      </c>
      <c r="M1218" s="45">
        <f t="shared" si="73"/>
        <v>0.35303564089711581</v>
      </c>
      <c r="N1218" s="2">
        <f t="shared" si="74"/>
        <v>743050000</v>
      </c>
      <c r="O1218" s="2">
        <f t="shared" si="75"/>
        <v>1949390000</v>
      </c>
    </row>
    <row r="1219" spans="1:15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>
        <f t="shared" ref="L1219:L1282" si="76">1-(F1219/E1219)</f>
        <v>0.92728715894021652</v>
      </c>
      <c r="M1219" s="45">
        <f t="shared" ref="M1219:M1282" si="77">N1219/E1219</f>
        <v>0.29221576297269392</v>
      </c>
      <c r="N1219" s="2">
        <f t="shared" ref="N1219:N1282" si="78">O1219-SUM(G1219:I1219)</f>
        <v>823919000</v>
      </c>
      <c r="O1219" s="2">
        <f t="shared" ref="O1219:O1282" si="79">E1219-F1219</f>
        <v>2614539000</v>
      </c>
    </row>
    <row r="1220" spans="1:15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>
        <f t="shared" si="76"/>
        <v>0.90430433011154732</v>
      </c>
      <c r="M1220" s="45">
        <f t="shared" si="77"/>
        <v>0.30506797721486412</v>
      </c>
      <c r="N1220" s="2">
        <f t="shared" si="78"/>
        <v>1251916000</v>
      </c>
      <c r="O1220" s="2">
        <f t="shared" si="79"/>
        <v>3711019000</v>
      </c>
    </row>
    <row r="1221" spans="1:15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>
        <f t="shared" si="76"/>
        <v>0.93833998535519614</v>
      </c>
      <c r="M1221" s="45">
        <f t="shared" si="77"/>
        <v>0.27379096527938801</v>
      </c>
      <c r="N1221" s="2">
        <f t="shared" si="78"/>
        <v>1330741000</v>
      </c>
      <c r="O1221" s="2">
        <f t="shared" si="79"/>
        <v>4560733000</v>
      </c>
    </row>
    <row r="1222" spans="1:15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>
        <f t="shared" si="76"/>
        <v>8.7392223087234155E-2</v>
      </c>
      <c r="M1222" s="45">
        <f t="shared" si="77"/>
        <v>8.4377688935196302E-2</v>
      </c>
      <c r="N1222" s="2">
        <f t="shared" si="78"/>
        <v>1441500000</v>
      </c>
      <c r="O1222" s="2">
        <f t="shared" si="79"/>
        <v>1493000000</v>
      </c>
    </row>
    <row r="1223" spans="1:15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>
        <f t="shared" si="76"/>
        <v>0.10433165115651954</v>
      </c>
      <c r="M1223" s="45">
        <f t="shared" si="77"/>
        <v>0.10116174762945149</v>
      </c>
      <c r="N1223" s="2">
        <f t="shared" si="78"/>
        <v>1838200000</v>
      </c>
      <c r="O1223" s="2">
        <f t="shared" si="79"/>
        <v>1895800000</v>
      </c>
    </row>
    <row r="1224" spans="1:15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>
        <f t="shared" si="76"/>
        <v>0.10799117134399783</v>
      </c>
      <c r="M1224" s="45">
        <f t="shared" si="77"/>
        <v>0.10439163753003909</v>
      </c>
      <c r="N1224" s="2">
        <f t="shared" si="78"/>
        <v>2024300000</v>
      </c>
      <c r="O1224" s="2">
        <f t="shared" si="79"/>
        <v>2094100000</v>
      </c>
    </row>
    <row r="1225" spans="1:15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>
        <f t="shared" si="76"/>
        <v>0.10299801475030934</v>
      </c>
      <c r="M1225" s="45">
        <f t="shared" si="77"/>
        <v>9.8188339775005032E-2</v>
      </c>
      <c r="N1225" s="2">
        <f t="shared" si="78"/>
        <v>2047600000</v>
      </c>
      <c r="O1225" s="2">
        <f t="shared" si="79"/>
        <v>2147900000</v>
      </c>
    </row>
    <row r="1226" spans="1:15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>
        <f t="shared" si="76"/>
        <v>0.22503807707981072</v>
      </c>
      <c r="M1226" s="45">
        <f t="shared" si="77"/>
        <v>0.1055690879264003</v>
      </c>
      <c r="N1226" s="2">
        <f t="shared" si="78"/>
        <v>1374056000</v>
      </c>
      <c r="O1226" s="2">
        <f t="shared" si="79"/>
        <v>2929029000</v>
      </c>
    </row>
    <row r="1227" spans="1:15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>
        <f t="shared" si="76"/>
        <v>0.22909735501084261</v>
      </c>
      <c r="M1227" s="45">
        <f t="shared" si="77"/>
        <v>0.10545967451048432</v>
      </c>
      <c r="N1227" s="2">
        <f t="shared" si="78"/>
        <v>1393752000</v>
      </c>
      <c r="O1227" s="2">
        <f t="shared" si="79"/>
        <v>3027744000</v>
      </c>
    </row>
    <row r="1228" spans="1:15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>
        <f t="shared" si="76"/>
        <v>0.24044686551271011</v>
      </c>
      <c r="M1228" s="45">
        <f t="shared" si="77"/>
        <v>0.11892569579752393</v>
      </c>
      <c r="N1228" s="2">
        <f t="shared" si="78"/>
        <v>1511753000</v>
      </c>
      <c r="O1228" s="2">
        <f t="shared" si="79"/>
        <v>3056499000</v>
      </c>
    </row>
    <row r="1229" spans="1:15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>
        <f t="shared" si="76"/>
        <v>0.22334514270312888</v>
      </c>
      <c r="M1229" s="45">
        <f t="shared" si="77"/>
        <v>0.10369110216549907</v>
      </c>
      <c r="N1229" s="2">
        <f t="shared" si="78"/>
        <v>1178009000</v>
      </c>
      <c r="O1229" s="2">
        <f t="shared" si="79"/>
        <v>2537369000</v>
      </c>
    </row>
    <row r="1230" spans="1:15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>
        <f t="shared" si="76"/>
        <v>0.20642299318877488</v>
      </c>
      <c r="M1230" s="45">
        <f t="shared" si="77"/>
        <v>0.10632782795252126</v>
      </c>
      <c r="N1230" s="2">
        <f t="shared" si="78"/>
        <v>603899000</v>
      </c>
      <c r="O1230" s="2">
        <f t="shared" si="79"/>
        <v>1172399000</v>
      </c>
    </row>
    <row r="1231" spans="1:15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>
        <f t="shared" si="76"/>
        <v>0.27100405797439975</v>
      </c>
      <c r="M1231" s="45">
        <f t="shared" si="77"/>
        <v>0.12305897107411544</v>
      </c>
      <c r="N1231" s="2">
        <f t="shared" si="78"/>
        <v>716494000</v>
      </c>
      <c r="O1231" s="2">
        <f t="shared" si="79"/>
        <v>1577884000</v>
      </c>
    </row>
    <row r="1232" spans="1:15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>
        <f t="shared" si="76"/>
        <v>0.27217047778956882</v>
      </c>
      <c r="M1232" s="45">
        <f t="shared" si="77"/>
        <v>0.13931645192114162</v>
      </c>
      <c r="N1232" s="2">
        <f t="shared" si="78"/>
        <v>833386000</v>
      </c>
      <c r="O1232" s="2">
        <f t="shared" si="79"/>
        <v>1628114000</v>
      </c>
    </row>
    <row r="1233" spans="1:15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>
        <f t="shared" si="76"/>
        <v>0.25295951894483337</v>
      </c>
      <c r="M1233" s="45">
        <f t="shared" si="77"/>
        <v>0.12814332339307055</v>
      </c>
      <c r="N1233" s="2">
        <f t="shared" si="78"/>
        <v>982664000</v>
      </c>
      <c r="O1233" s="2">
        <f t="shared" si="79"/>
        <v>1939814000</v>
      </c>
    </row>
    <row r="1234" spans="1:15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>
        <f t="shared" si="76"/>
        <v>0.4567425807101313</v>
      </c>
      <c r="M1234" s="45">
        <f t="shared" si="77"/>
        <v>9.6107331031717827E-2</v>
      </c>
      <c r="N1234" s="2">
        <f t="shared" si="78"/>
        <v>202324000</v>
      </c>
      <c r="O1234" s="2">
        <f t="shared" si="79"/>
        <v>961529000</v>
      </c>
    </row>
    <row r="1235" spans="1:15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>
        <f t="shared" si="76"/>
        <v>0.45242321742910829</v>
      </c>
      <c r="M1235" s="45">
        <f t="shared" si="77"/>
        <v>0.12135970478117675</v>
      </c>
      <c r="N1235" s="2">
        <f t="shared" si="78"/>
        <v>261844000</v>
      </c>
      <c r="O1235" s="2">
        <f t="shared" si="79"/>
        <v>976142000</v>
      </c>
    </row>
    <row r="1236" spans="1:15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>
        <f t="shared" si="76"/>
        <v>0.44904320944887377</v>
      </c>
      <c r="M1236" s="45">
        <f t="shared" si="77"/>
        <v>0.10018330793722027</v>
      </c>
      <c r="N1236" s="2">
        <f t="shared" si="78"/>
        <v>224132000</v>
      </c>
      <c r="O1236" s="2">
        <f t="shared" si="79"/>
        <v>1004608000</v>
      </c>
    </row>
    <row r="1237" spans="1:15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>
        <f t="shared" si="76"/>
        <v>0.45284590111472145</v>
      </c>
      <c r="M1237" s="45">
        <f t="shared" si="77"/>
        <v>0.13248295252875428</v>
      </c>
      <c r="N1237" s="2">
        <f t="shared" si="78"/>
        <v>299724000</v>
      </c>
      <c r="O1237" s="2">
        <f t="shared" si="79"/>
        <v>1024500000</v>
      </c>
    </row>
    <row r="1238" spans="1:15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>
        <f t="shared" si="76"/>
        <v>0.25999325244598837</v>
      </c>
      <c r="M1238" s="45">
        <f t="shared" si="77"/>
        <v>0.1727373826987717</v>
      </c>
      <c r="N1238" s="2">
        <f t="shared" si="78"/>
        <v>13824000000</v>
      </c>
      <c r="O1238" s="2">
        <f t="shared" si="79"/>
        <v>20807000000</v>
      </c>
    </row>
    <row r="1239" spans="1:15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>
        <f t="shared" si="76"/>
        <v>0.24131775397598187</v>
      </c>
      <c r="M1239" s="45">
        <f t="shared" si="77"/>
        <v>0.15276009287693806</v>
      </c>
      <c r="N1239" s="2">
        <f t="shared" si="78"/>
        <v>12237000000</v>
      </c>
      <c r="O1239" s="2">
        <f t="shared" si="79"/>
        <v>19331000000</v>
      </c>
    </row>
    <row r="1240" spans="1:15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>
        <f t="shared" si="76"/>
        <v>0.23582020890837252</v>
      </c>
      <c r="M1240" s="45">
        <f t="shared" si="77"/>
        <v>0.14465281160361532</v>
      </c>
      <c r="N1240" s="2">
        <f t="shared" si="78"/>
        <v>10691000000</v>
      </c>
      <c r="O1240" s="2">
        <f t="shared" si="79"/>
        <v>17429000000</v>
      </c>
    </row>
    <row r="1241" spans="1:15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>
        <f t="shared" si="76"/>
        <v>0.23073125825517327</v>
      </c>
      <c r="M1241" s="45">
        <f t="shared" si="77"/>
        <v>0.14429042199778527</v>
      </c>
      <c r="N1241" s="2">
        <f t="shared" si="78"/>
        <v>10815000000</v>
      </c>
      <c r="O1241" s="2">
        <f t="shared" si="79"/>
        <v>17294000000</v>
      </c>
    </row>
    <row r="1242" spans="1:15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>
        <f t="shared" si="76"/>
        <v>0.97675538961821029</v>
      </c>
      <c r="M1242" s="45">
        <f t="shared" si="77"/>
        <v>0.28586053233770925</v>
      </c>
      <c r="N1242" s="2">
        <f t="shared" si="78"/>
        <v>4747000000</v>
      </c>
      <c r="O1242" s="2">
        <f t="shared" si="79"/>
        <v>16220000000</v>
      </c>
    </row>
    <row r="1243" spans="1:15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>
        <f t="shared" si="76"/>
        <v>0.97961119013750597</v>
      </c>
      <c r="M1243" s="45">
        <f t="shared" si="77"/>
        <v>0.36770981507823614</v>
      </c>
      <c r="N1243" s="2">
        <f t="shared" si="78"/>
        <v>6204000000</v>
      </c>
      <c r="O1243" s="2">
        <f t="shared" si="79"/>
        <v>16528000000</v>
      </c>
    </row>
    <row r="1244" spans="1:15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>
        <f t="shared" si="76"/>
        <v>0.98003808119894353</v>
      </c>
      <c r="M1244" s="45">
        <f t="shared" si="77"/>
        <v>0.38050488299244517</v>
      </c>
      <c r="N1244" s="2">
        <f t="shared" si="78"/>
        <v>6195000000</v>
      </c>
      <c r="O1244" s="2">
        <f t="shared" si="79"/>
        <v>15956000000</v>
      </c>
    </row>
    <row r="1245" spans="1:15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>
        <f t="shared" si="76"/>
        <v>0.97523048555623848</v>
      </c>
      <c r="M1245" s="45">
        <f t="shared" si="77"/>
        <v>0.37793484941610328</v>
      </c>
      <c r="N1245" s="2">
        <f t="shared" si="78"/>
        <v>6149000000</v>
      </c>
      <c r="O1245" s="2">
        <f t="shared" si="79"/>
        <v>15867000000</v>
      </c>
    </row>
    <row r="1246" spans="1:15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>
        <f t="shared" si="76"/>
        <v>0.29393052846661094</v>
      </c>
      <c r="M1246" s="45">
        <f t="shared" si="77"/>
        <v>1.2979474319680506E-2</v>
      </c>
      <c r="N1246" s="2">
        <f t="shared" si="78"/>
        <v>55900000</v>
      </c>
      <c r="O1246" s="2">
        <f t="shared" si="79"/>
        <v>1265900000</v>
      </c>
    </row>
    <row r="1247" spans="1:15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>
        <f t="shared" si="76"/>
        <v>0.33860022572395965</v>
      </c>
      <c r="M1247" s="45">
        <f t="shared" si="77"/>
        <v>0.10766175693243996</v>
      </c>
      <c r="N1247" s="2">
        <f t="shared" si="78"/>
        <v>753600000</v>
      </c>
      <c r="O1247" s="2">
        <f t="shared" si="79"/>
        <v>2370100000</v>
      </c>
    </row>
    <row r="1248" spans="1:15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>
        <f t="shared" si="76"/>
        <v>0.34990765733769003</v>
      </c>
      <c r="M1248" s="45">
        <f t="shared" si="77"/>
        <v>0.12102571387981248</v>
      </c>
      <c r="N1248" s="2">
        <f t="shared" si="78"/>
        <v>851900000</v>
      </c>
      <c r="O1248" s="2">
        <f t="shared" si="79"/>
        <v>2463000000</v>
      </c>
    </row>
    <row r="1249" spans="1:15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>
        <f t="shared" si="76"/>
        <v>0.33893626918902153</v>
      </c>
      <c r="M1249" s="45">
        <f t="shared" si="77"/>
        <v>0.11349046363777329</v>
      </c>
      <c r="N1249" s="2">
        <f t="shared" si="78"/>
        <v>731900000</v>
      </c>
      <c r="O1249" s="2">
        <f t="shared" si="79"/>
        <v>2185800000</v>
      </c>
    </row>
    <row r="1250" spans="1:15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>
        <f t="shared" si="76"/>
        <v>0.43074785783771541</v>
      </c>
      <c r="M1250" s="45">
        <f t="shared" si="77"/>
        <v>0.25796655404136648</v>
      </c>
      <c r="N1250" s="2">
        <f t="shared" si="78"/>
        <v>851755000</v>
      </c>
      <c r="O1250" s="2">
        <f t="shared" si="79"/>
        <v>1422245000</v>
      </c>
    </row>
    <row r="1251" spans="1:15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>
        <f t="shared" si="76"/>
        <v>0.4151509221832278</v>
      </c>
      <c r="M1251" s="45">
        <f t="shared" si="77"/>
        <v>0.24498238305253128</v>
      </c>
      <c r="N1251" s="2">
        <f t="shared" si="78"/>
        <v>846323000</v>
      </c>
      <c r="O1251" s="2">
        <f t="shared" si="79"/>
        <v>1434192000</v>
      </c>
    </row>
    <row r="1252" spans="1:15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>
        <f t="shared" si="76"/>
        <v>0.40204065033199377</v>
      </c>
      <c r="M1252" s="45">
        <f t="shared" si="77"/>
        <v>0.23233891773245291</v>
      </c>
      <c r="N1252" s="2">
        <f t="shared" si="78"/>
        <v>811242000</v>
      </c>
      <c r="O1252" s="2">
        <f t="shared" si="79"/>
        <v>1403778000</v>
      </c>
    </row>
    <row r="1253" spans="1:15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>
        <f t="shared" si="76"/>
        <v>0.43650203994171843</v>
      </c>
      <c r="M1253" s="45">
        <f t="shared" si="77"/>
        <v>0.24449032640497928</v>
      </c>
      <c r="N1253" s="2">
        <f t="shared" si="78"/>
        <v>854602000</v>
      </c>
      <c r="O1253" s="2">
        <f t="shared" si="79"/>
        <v>1525768000</v>
      </c>
    </row>
    <row r="1254" spans="1:15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>
        <f t="shared" si="76"/>
        <v>0.41717490361023479</v>
      </c>
      <c r="M1254" s="45">
        <f t="shared" si="77"/>
        <v>0.10865755345250613</v>
      </c>
      <c r="N1254" s="2">
        <f t="shared" si="78"/>
        <v>1550000000</v>
      </c>
      <c r="O1254" s="2">
        <f t="shared" si="79"/>
        <v>5951000000</v>
      </c>
    </row>
    <row r="1255" spans="1:15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>
        <f t="shared" si="76"/>
        <v>0.4356027313907106</v>
      </c>
      <c r="M1255" s="45">
        <f t="shared" si="77"/>
        <v>0.10121019538908796</v>
      </c>
      <c r="N1255" s="2">
        <f t="shared" si="78"/>
        <v>1497000000</v>
      </c>
      <c r="O1255" s="2">
        <f t="shared" si="79"/>
        <v>6443000000</v>
      </c>
    </row>
    <row r="1256" spans="1:15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>
        <f t="shared" si="76"/>
        <v>0.44426384938371932</v>
      </c>
      <c r="M1256" s="45">
        <f t="shared" si="77"/>
        <v>0.13470134091832589</v>
      </c>
      <c r="N1256" s="2">
        <f t="shared" si="78"/>
        <v>1989000000</v>
      </c>
      <c r="O1256" s="2">
        <f t="shared" si="79"/>
        <v>6560000000</v>
      </c>
    </row>
    <row r="1257" spans="1:15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>
        <f t="shared" si="76"/>
        <v>0.45339299030574198</v>
      </c>
      <c r="M1257" s="45">
        <f t="shared" si="77"/>
        <v>7.6604975933835001E-2</v>
      </c>
      <c r="N1257" s="2">
        <f t="shared" si="78"/>
        <v>1130000000</v>
      </c>
      <c r="O1257" s="2">
        <f t="shared" si="79"/>
        <v>6688000000</v>
      </c>
    </row>
    <row r="1258" spans="1:15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>
        <f t="shared" si="76"/>
        <v>0.59808770194526872</v>
      </c>
      <c r="M1258" s="45">
        <f t="shared" si="77"/>
        <v>0.249423013517969</v>
      </c>
      <c r="N1258" s="2">
        <f t="shared" si="78"/>
        <v>3026000000</v>
      </c>
      <c r="O1258" s="2">
        <f t="shared" si="79"/>
        <v>7256000000</v>
      </c>
    </row>
    <row r="1259" spans="1:15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>
        <f t="shared" si="76"/>
        <v>0.7589150488778742</v>
      </c>
      <c r="M1259" s="45">
        <f t="shared" si="77"/>
        <v>0.35260911469089906</v>
      </c>
      <c r="N1259" s="2">
        <f t="shared" si="78"/>
        <v>2561000000</v>
      </c>
      <c r="O1259" s="2">
        <f t="shared" si="79"/>
        <v>5512000000</v>
      </c>
    </row>
    <row r="1260" spans="1:15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>
        <f t="shared" si="76"/>
        <v>0.75942435048395307</v>
      </c>
      <c r="M1260" s="45">
        <f t="shared" si="77"/>
        <v>0.36512990320937339</v>
      </c>
      <c r="N1260" s="2">
        <f t="shared" si="78"/>
        <v>2867000000</v>
      </c>
      <c r="O1260" s="2">
        <f t="shared" si="79"/>
        <v>5963000000</v>
      </c>
    </row>
    <row r="1261" spans="1:15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>
        <f t="shared" si="76"/>
        <v>0.77598122310601125</v>
      </c>
      <c r="M1261" s="45">
        <f t="shared" si="77"/>
        <v>0.36914852001564741</v>
      </c>
      <c r="N1261" s="2">
        <f t="shared" si="78"/>
        <v>2831000000</v>
      </c>
      <c r="O1261" s="2">
        <f t="shared" si="79"/>
        <v>5951000000</v>
      </c>
    </row>
    <row r="1262" spans="1:15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>
        <f t="shared" si="76"/>
        <v>0.21464518486216366</v>
      </c>
      <c r="M1262" s="45">
        <f t="shared" si="77"/>
        <v>8.3444317418411972E-3</v>
      </c>
      <c r="N1262" s="2">
        <f t="shared" si="78"/>
        <v>708000000</v>
      </c>
      <c r="O1262" s="2">
        <f t="shared" si="79"/>
        <v>18212000000</v>
      </c>
    </row>
    <row r="1263" spans="1:15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>
        <f t="shared" si="76"/>
        <v>0.34943682014423194</v>
      </c>
      <c r="M1263" s="45">
        <f t="shared" si="77"/>
        <v>-4.0616482959890017E-2</v>
      </c>
      <c r="N1263" s="2">
        <f t="shared" si="78"/>
        <v>-1684000000</v>
      </c>
      <c r="O1263" s="2">
        <f t="shared" si="79"/>
        <v>14488000000</v>
      </c>
    </row>
    <row r="1264" spans="1:15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>
        <f t="shared" si="76"/>
        <v>0.37972460955549392</v>
      </c>
      <c r="M1264" s="45">
        <f t="shared" si="77"/>
        <v>3.2510858515848812E-2</v>
      </c>
      <c r="N1264" s="2">
        <f t="shared" si="78"/>
        <v>1759000000</v>
      </c>
      <c r="O1264" s="2">
        <f t="shared" si="79"/>
        <v>20545000000</v>
      </c>
    </row>
    <row r="1265" spans="1:15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>
        <f t="shared" si="76"/>
        <v>0.42668814229940999</v>
      </c>
      <c r="M1265" s="45">
        <f t="shared" si="77"/>
        <v>0.13601428596439014</v>
      </c>
      <c r="N1265" s="2">
        <f t="shared" si="78"/>
        <v>7769000000</v>
      </c>
      <c r="O1265" s="2">
        <f t="shared" si="79"/>
        <v>24372000000</v>
      </c>
    </row>
    <row r="1266" spans="1:15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>
        <f t="shared" si="76"/>
        <v>0.1162585754922193</v>
      </c>
      <c r="M1266" s="45">
        <f t="shared" si="77"/>
        <v>2.4931674940041275E-2</v>
      </c>
      <c r="N1266" s="2">
        <f t="shared" si="78"/>
        <v>4470000000</v>
      </c>
      <c r="O1266" s="2">
        <f t="shared" si="79"/>
        <v>20844000000</v>
      </c>
    </row>
    <row r="1267" spans="1:15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>
        <f t="shared" si="76"/>
        <v>0.11157019977155647</v>
      </c>
      <c r="M1267" s="45">
        <f t="shared" si="77"/>
        <v>1.5017832583510105E-2</v>
      </c>
      <c r="N1267" s="2">
        <f t="shared" si="78"/>
        <v>2577000000</v>
      </c>
      <c r="O1267" s="2">
        <f t="shared" si="79"/>
        <v>19145000000</v>
      </c>
    </row>
    <row r="1268" spans="1:15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>
        <f t="shared" si="76"/>
        <v>0.13044314319033323</v>
      </c>
      <c r="M1268" s="45">
        <f t="shared" si="77"/>
        <v>2.051336128824157E-2</v>
      </c>
      <c r="N1268" s="2">
        <f t="shared" si="78"/>
        <v>3307000000</v>
      </c>
      <c r="O1268" s="2">
        <f t="shared" si="79"/>
        <v>21029000000</v>
      </c>
    </row>
    <row r="1269" spans="1:15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>
        <f t="shared" si="76"/>
        <v>0.21502399595857535</v>
      </c>
      <c r="M1269" s="45">
        <f t="shared" si="77"/>
        <v>4.4819398838090427E-2</v>
      </c>
      <c r="N1269" s="2">
        <f t="shared" si="78"/>
        <v>4436000000</v>
      </c>
      <c r="O1269" s="2">
        <f t="shared" si="79"/>
        <v>21282000000</v>
      </c>
    </row>
    <row r="1270" spans="1:15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>
        <f t="shared" si="76"/>
        <v>0.53767996028462683</v>
      </c>
      <c r="M1270" s="45">
        <f t="shared" si="77"/>
        <v>0.10837332450769485</v>
      </c>
      <c r="N1270" s="2">
        <f t="shared" si="78"/>
        <v>654900000</v>
      </c>
      <c r="O1270" s="2">
        <f t="shared" si="79"/>
        <v>3249200000</v>
      </c>
    </row>
    <row r="1271" spans="1:15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>
        <f t="shared" si="76"/>
        <v>0.51540359620834553</v>
      </c>
      <c r="M1271" s="45">
        <f t="shared" si="77"/>
        <v>6.6671552819310073E-2</v>
      </c>
      <c r="N1271" s="2">
        <f t="shared" si="78"/>
        <v>545800000</v>
      </c>
      <c r="O1271" s="2">
        <f t="shared" si="79"/>
        <v>4219300000</v>
      </c>
    </row>
    <row r="1272" spans="1:15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>
        <f t="shared" si="76"/>
        <v>0.52500849390865412</v>
      </c>
      <c r="M1272" s="45">
        <f t="shared" si="77"/>
        <v>7.439450565451633E-2</v>
      </c>
      <c r="N1272" s="2">
        <f t="shared" si="78"/>
        <v>613100000</v>
      </c>
      <c r="O1272" s="2">
        <f t="shared" si="79"/>
        <v>4326700000</v>
      </c>
    </row>
    <row r="1273" spans="1:15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>
        <f t="shared" si="76"/>
        <v>0.51888333354113936</v>
      </c>
      <c r="M1273" s="45">
        <f t="shared" si="77"/>
        <v>9.2752141441093228E-2</v>
      </c>
      <c r="N1273" s="2">
        <f t="shared" si="78"/>
        <v>743900000</v>
      </c>
      <c r="O1273" s="2">
        <f t="shared" si="79"/>
        <v>4161600000</v>
      </c>
    </row>
    <row r="1274" spans="1:15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>
        <f t="shared" si="76"/>
        <v>0.15838925562335093</v>
      </c>
      <c r="M1274" s="45">
        <f t="shared" si="77"/>
        <v>7.8564335505700841E-2</v>
      </c>
      <c r="N1274" s="2">
        <f t="shared" si="78"/>
        <v>465122000</v>
      </c>
      <c r="O1274" s="2">
        <f t="shared" si="79"/>
        <v>937707000</v>
      </c>
    </row>
    <row r="1275" spans="1:15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>
        <f t="shared" si="76"/>
        <v>0.15392983660650106</v>
      </c>
      <c r="M1275" s="45">
        <f t="shared" si="77"/>
        <v>7.4240549555904894E-2</v>
      </c>
      <c r="N1275" s="2">
        <f t="shared" si="78"/>
        <v>475999000</v>
      </c>
      <c r="O1275" s="2">
        <f t="shared" si="79"/>
        <v>986933000</v>
      </c>
    </row>
    <row r="1276" spans="1:15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>
        <f t="shared" si="76"/>
        <v>0.15086607095259474</v>
      </c>
      <c r="M1276" s="45">
        <f t="shared" si="77"/>
        <v>5.538238252670729E-2</v>
      </c>
      <c r="N1276" s="2">
        <f t="shared" si="78"/>
        <v>429060000</v>
      </c>
      <c r="O1276" s="2">
        <f t="shared" si="79"/>
        <v>1168794000</v>
      </c>
    </row>
    <row r="1277" spans="1:15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>
        <f t="shared" si="76"/>
        <v>0.12197726068599324</v>
      </c>
      <c r="M1277" s="45">
        <f t="shared" si="77"/>
        <v>3.9083063891196965E-2</v>
      </c>
      <c r="N1277" s="2">
        <f t="shared" si="78"/>
        <v>295954000</v>
      </c>
      <c r="O1277" s="2">
        <f t="shared" si="79"/>
        <v>923665000</v>
      </c>
    </row>
    <row r="1278" spans="1:15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>
        <f t="shared" si="76"/>
        <v>0.43014967925873127</v>
      </c>
      <c r="M1278" s="45">
        <f t="shared" si="77"/>
        <v>0.22291518175338559</v>
      </c>
      <c r="N1278" s="2">
        <f t="shared" si="78"/>
        <v>2502000000</v>
      </c>
      <c r="O1278" s="2">
        <f t="shared" si="79"/>
        <v>4828000000</v>
      </c>
    </row>
    <row r="1279" spans="1:15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>
        <f t="shared" si="76"/>
        <v>0.43446540880503148</v>
      </c>
      <c r="M1279" s="45">
        <f t="shared" si="77"/>
        <v>0.22012578616352202</v>
      </c>
      <c r="N1279" s="2">
        <f t="shared" si="78"/>
        <v>2625000000</v>
      </c>
      <c r="O1279" s="2">
        <f t="shared" si="79"/>
        <v>5181000000</v>
      </c>
    </row>
    <row r="1280" spans="1:15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>
        <f t="shared" si="76"/>
        <v>0.43273853173633181</v>
      </c>
      <c r="M1280" s="45">
        <f t="shared" si="77"/>
        <v>0.21249898150411473</v>
      </c>
      <c r="N1280" s="2">
        <f t="shared" si="78"/>
        <v>2608000000</v>
      </c>
      <c r="O1280" s="2">
        <f t="shared" si="79"/>
        <v>5311000000</v>
      </c>
    </row>
    <row r="1281" spans="1:15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>
        <f t="shared" si="76"/>
        <v>0.44691907943578324</v>
      </c>
      <c r="M1281" s="45">
        <f t="shared" si="77"/>
        <v>0.21538604305864886</v>
      </c>
      <c r="N1281" s="2">
        <f t="shared" si="78"/>
        <v>2321000000</v>
      </c>
      <c r="O1281" s="2">
        <f t="shared" si="79"/>
        <v>4816000000</v>
      </c>
    </row>
    <row r="1282" spans="1:15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>
        <f t="shared" si="76"/>
        <v>0.60508324619963005</v>
      </c>
      <c r="M1282" s="45">
        <f t="shared" si="77"/>
        <v>0.2907584653744068</v>
      </c>
      <c r="N1282" s="2">
        <f t="shared" si="78"/>
        <v>7230000000</v>
      </c>
      <c r="O1282" s="2">
        <f t="shared" si="79"/>
        <v>15046000000</v>
      </c>
    </row>
    <row r="1283" spans="1:15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>
        <f t="shared" ref="L1283:L1346" si="80">1-(F1283/E1283)</f>
        <v>0.59655680144976775</v>
      </c>
      <c r="M1283" s="45">
        <f t="shared" ref="M1283:M1346" si="81">N1283/E1283</f>
        <v>0.28504549401593232</v>
      </c>
      <c r="N1283" s="2">
        <f t="shared" ref="N1283:N1346" si="82">O1283-SUM(G1283:I1283)</f>
        <v>7550000000</v>
      </c>
      <c r="O1283" s="2">
        <f t="shared" ref="O1283:O1346" si="83">E1283-F1283</f>
        <v>15801000000</v>
      </c>
    </row>
    <row r="1284" spans="1:15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>
        <f t="shared" si="80"/>
        <v>0.58949408646809864</v>
      </c>
      <c r="M1284" s="45">
        <f t="shared" si="81"/>
        <v>0.2284719750009889</v>
      </c>
      <c r="N1284" s="2">
        <f t="shared" si="82"/>
        <v>5776000000</v>
      </c>
      <c r="O1284" s="2">
        <f t="shared" si="83"/>
        <v>14903000000</v>
      </c>
    </row>
    <row r="1285" spans="1:15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>
        <f t="shared" si="80"/>
        <v>0.58610002547338036</v>
      </c>
      <c r="M1285" s="45">
        <f t="shared" si="81"/>
        <v>0.27574934193767514</v>
      </c>
      <c r="N1285" s="2">
        <f t="shared" si="82"/>
        <v>6495000000</v>
      </c>
      <c r="O1285" s="2">
        <f t="shared" si="83"/>
        <v>13805000000</v>
      </c>
    </row>
    <row r="1286" spans="1:15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>
        <f t="shared" si="80"/>
        <v>0.35265290694990814</v>
      </c>
      <c r="M1286" s="45">
        <f t="shared" si="81"/>
        <v>2.3811410770132491E-2</v>
      </c>
      <c r="N1286" s="2">
        <f t="shared" si="82"/>
        <v>27341000</v>
      </c>
      <c r="O1286" s="2">
        <f t="shared" si="83"/>
        <v>404927000</v>
      </c>
    </row>
    <row r="1287" spans="1:15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>
        <f t="shared" si="80"/>
        <v>0.40287650368271488</v>
      </c>
      <c r="M1287" s="45">
        <f t="shared" si="81"/>
        <v>7.1577109071717382E-2</v>
      </c>
      <c r="N1287" s="2">
        <f t="shared" si="82"/>
        <v>122466000</v>
      </c>
      <c r="O1287" s="2">
        <f t="shared" si="83"/>
        <v>689308000</v>
      </c>
    </row>
    <row r="1288" spans="1:15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>
        <f t="shared" si="80"/>
        <v>0.40201576113311011</v>
      </c>
      <c r="M1288" s="45">
        <f t="shared" si="81"/>
        <v>4.5841654773423179E-3</v>
      </c>
      <c r="N1288" s="2">
        <f t="shared" si="82"/>
        <v>11968000</v>
      </c>
      <c r="O1288" s="2">
        <f t="shared" si="83"/>
        <v>1049553000</v>
      </c>
    </row>
    <row r="1289" spans="1:15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>
        <f t="shared" si="80"/>
        <v>0.20559937750076529</v>
      </c>
      <c r="M1289" s="45">
        <f t="shared" si="81"/>
        <v>6.1916708792334352E-2</v>
      </c>
      <c r="N1289" s="2">
        <f t="shared" si="82"/>
        <v>397461000</v>
      </c>
      <c r="O1289" s="2">
        <f t="shared" si="83"/>
        <v>1319801000</v>
      </c>
    </row>
    <row r="1290" spans="1:15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>
        <f t="shared" si="80"/>
        <v>0.20873341975491255</v>
      </c>
      <c r="M1290" s="45">
        <f t="shared" si="81"/>
        <v>5.3582182493333859E-2</v>
      </c>
      <c r="N1290" s="2">
        <f t="shared" si="82"/>
        <v>355720000</v>
      </c>
      <c r="O1290" s="2">
        <f t="shared" si="83"/>
        <v>1385734000</v>
      </c>
    </row>
    <row r="1291" spans="1:15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>
        <f t="shared" si="80"/>
        <v>0.22602985167287415</v>
      </c>
      <c r="M1291" s="45">
        <f t="shared" si="81"/>
        <v>7.9712953330189643E-2</v>
      </c>
      <c r="N1291" s="2">
        <f t="shared" si="82"/>
        <v>523865000</v>
      </c>
      <c r="O1291" s="2">
        <f t="shared" si="83"/>
        <v>1485444000</v>
      </c>
    </row>
    <row r="1292" spans="1:15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>
        <f t="shared" si="80"/>
        <v>0.22121991152476561</v>
      </c>
      <c r="M1292" s="45">
        <f t="shared" si="81"/>
        <v>8.0338777872468833E-2</v>
      </c>
      <c r="N1292" s="2">
        <f t="shared" si="82"/>
        <v>545258000</v>
      </c>
      <c r="O1292" s="2">
        <f t="shared" si="83"/>
        <v>1501416000</v>
      </c>
    </row>
    <row r="1293" spans="1:15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>
        <f t="shared" si="80"/>
        <v>0.32916000262226031</v>
      </c>
      <c r="M1293" s="45">
        <f t="shared" si="81"/>
        <v>0.10256913870196034</v>
      </c>
      <c r="N1293" s="2">
        <f t="shared" si="82"/>
        <v>788554000</v>
      </c>
      <c r="O1293" s="2">
        <f t="shared" si="83"/>
        <v>2530590000</v>
      </c>
    </row>
    <row r="1294" spans="1:15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>
        <f t="shared" si="80"/>
        <v>0.33349991846625093</v>
      </c>
      <c r="M1294" s="45">
        <f t="shared" si="81"/>
        <v>0.1074252998846467</v>
      </c>
      <c r="N1294" s="2">
        <f t="shared" si="82"/>
        <v>855094000</v>
      </c>
      <c r="O1294" s="2">
        <f t="shared" si="83"/>
        <v>2654624000</v>
      </c>
    </row>
    <row r="1295" spans="1:15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>
        <f t="shared" si="80"/>
        <v>0.34278222732511299</v>
      </c>
      <c r="M1295" s="45">
        <f t="shared" si="81"/>
        <v>0.11719023935901747</v>
      </c>
      <c r="N1295" s="2">
        <f t="shared" si="82"/>
        <v>946177000</v>
      </c>
      <c r="O1295" s="2">
        <f t="shared" si="83"/>
        <v>2767574000</v>
      </c>
    </row>
    <row r="1296" spans="1:15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>
        <f t="shared" si="80"/>
        <v>0.38554674895054553</v>
      </c>
      <c r="M1296" s="45">
        <f t="shared" si="81"/>
        <v>0.15497741073281188</v>
      </c>
      <c r="N1296" s="2">
        <f t="shared" si="82"/>
        <v>1286169000</v>
      </c>
      <c r="O1296" s="2">
        <f t="shared" si="83"/>
        <v>3199681000</v>
      </c>
    </row>
    <row r="1297" spans="1:15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>
        <f t="shared" si="80"/>
        <v>0.92618820807271185</v>
      </c>
      <c r="M1297" s="45">
        <f t="shared" si="81"/>
        <v>0.35303564089711581</v>
      </c>
      <c r="N1297" s="2">
        <f t="shared" si="82"/>
        <v>743050000</v>
      </c>
      <c r="O1297" s="2">
        <f t="shared" si="83"/>
        <v>1949390000</v>
      </c>
    </row>
    <row r="1298" spans="1:15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>
        <f t="shared" si="80"/>
        <v>0.92728715894021652</v>
      </c>
      <c r="M1298" s="45">
        <f t="shared" si="81"/>
        <v>0.29221576297269392</v>
      </c>
      <c r="N1298" s="2">
        <f t="shared" si="82"/>
        <v>823919000</v>
      </c>
      <c r="O1298" s="2">
        <f t="shared" si="83"/>
        <v>2614539000</v>
      </c>
    </row>
    <row r="1299" spans="1:15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>
        <f t="shared" si="80"/>
        <v>0.90430433011154732</v>
      </c>
      <c r="M1299" s="45">
        <f t="shared" si="81"/>
        <v>0.30506797721486412</v>
      </c>
      <c r="N1299" s="2">
        <f t="shared" si="82"/>
        <v>1251916000</v>
      </c>
      <c r="O1299" s="2">
        <f t="shared" si="83"/>
        <v>3711019000</v>
      </c>
    </row>
    <row r="1300" spans="1:15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>
        <f t="shared" si="80"/>
        <v>0.93833998535519614</v>
      </c>
      <c r="M1300" s="45">
        <f t="shared" si="81"/>
        <v>0.27379096527938801</v>
      </c>
      <c r="N1300" s="2">
        <f t="shared" si="82"/>
        <v>1330741000</v>
      </c>
      <c r="O1300" s="2">
        <f t="shared" si="83"/>
        <v>4560733000</v>
      </c>
    </row>
    <row r="1301" spans="1:15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>
        <f t="shared" si="80"/>
        <v>0.40582539134858497</v>
      </c>
      <c r="M1301" s="45">
        <f t="shared" si="81"/>
        <v>9.3402451073330825E-2</v>
      </c>
      <c r="N1301" s="2">
        <f t="shared" si="82"/>
        <v>396577000</v>
      </c>
      <c r="O1301" s="2">
        <f t="shared" si="83"/>
        <v>1723092000</v>
      </c>
    </row>
    <row r="1302" spans="1:15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>
        <f t="shared" si="80"/>
        <v>0.40956555188120847</v>
      </c>
      <c r="M1302" s="45">
        <f t="shared" si="81"/>
        <v>0.10577710737390772</v>
      </c>
      <c r="N1302" s="2">
        <f t="shared" si="82"/>
        <v>496625000</v>
      </c>
      <c r="O1302" s="2">
        <f t="shared" si="83"/>
        <v>1922916000</v>
      </c>
    </row>
    <row r="1303" spans="1:15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>
        <f t="shared" si="80"/>
        <v>0.41501448596085566</v>
      </c>
      <c r="M1303" s="45">
        <f t="shared" si="81"/>
        <v>0.11393280343431406</v>
      </c>
      <c r="N1303" s="2">
        <f t="shared" si="82"/>
        <v>580480000</v>
      </c>
      <c r="O1303" s="2">
        <f t="shared" si="83"/>
        <v>2114471000</v>
      </c>
    </row>
    <row r="1304" spans="1:15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>
        <f t="shared" si="80"/>
        <v>0.41152605735297454</v>
      </c>
      <c r="M1304" s="45">
        <f t="shared" si="81"/>
        <v>0.10536761110917475</v>
      </c>
      <c r="N1304" s="2">
        <f t="shared" si="82"/>
        <v>553222000</v>
      </c>
      <c r="O1304" s="2">
        <f t="shared" si="83"/>
        <v>2160676000</v>
      </c>
    </row>
    <row r="1305" spans="1:15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>
        <f t="shared" si="80"/>
        <v>0.84903865618817342</v>
      </c>
      <c r="M1305" s="45">
        <f t="shared" si="81"/>
        <v>0.1536554694890267</v>
      </c>
      <c r="N1305" s="2">
        <f t="shared" si="82"/>
        <v>204180000</v>
      </c>
      <c r="O1305" s="2">
        <f t="shared" si="83"/>
        <v>1128217000</v>
      </c>
    </row>
    <row r="1306" spans="1:15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>
        <f t="shared" si="80"/>
        <v>0.84843103970702749</v>
      </c>
      <c r="M1306" s="45">
        <f t="shared" si="81"/>
        <v>0.15278099067192749</v>
      </c>
      <c r="N1306" s="2">
        <f t="shared" si="82"/>
        <v>234460000</v>
      </c>
      <c r="O1306" s="2">
        <f t="shared" si="83"/>
        <v>1302015000</v>
      </c>
    </row>
    <row r="1307" spans="1:15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>
        <f t="shared" si="80"/>
        <v>0.84733127725289181</v>
      </c>
      <c r="M1307" s="45">
        <f t="shared" si="81"/>
        <v>0.13970133373270247</v>
      </c>
      <c r="N1307" s="2">
        <f t="shared" si="82"/>
        <v>249994000</v>
      </c>
      <c r="O1307" s="2">
        <f t="shared" si="83"/>
        <v>1516290000</v>
      </c>
    </row>
    <row r="1308" spans="1:15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>
        <f t="shared" si="80"/>
        <v>0.84912558533887528</v>
      </c>
      <c r="M1308" s="45">
        <f t="shared" si="81"/>
        <v>0.14035853681117613</v>
      </c>
      <c r="N1308" s="2">
        <f t="shared" si="82"/>
        <v>288048000</v>
      </c>
      <c r="O1308" s="2">
        <f t="shared" si="83"/>
        <v>1742601000</v>
      </c>
    </row>
    <row r="1309" spans="1:15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>
        <f t="shared" si="80"/>
        <v>0.59841612670986322</v>
      </c>
      <c r="M1309" s="45">
        <f t="shared" si="81"/>
        <v>0.16673866090712744</v>
      </c>
      <c r="N1309" s="2">
        <f t="shared" si="82"/>
        <v>1158000000</v>
      </c>
      <c r="O1309" s="2">
        <f t="shared" si="83"/>
        <v>4156000000</v>
      </c>
    </row>
    <row r="1310" spans="1:15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>
        <f t="shared" si="80"/>
        <v>0.57852348993288594</v>
      </c>
      <c r="M1310" s="45">
        <f t="shared" si="81"/>
        <v>0.15208053691275167</v>
      </c>
      <c r="N1310" s="2">
        <f t="shared" si="82"/>
        <v>1133000000</v>
      </c>
      <c r="O1310" s="2">
        <f t="shared" si="83"/>
        <v>4310000000</v>
      </c>
    </row>
    <row r="1311" spans="1:15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>
        <f t="shared" si="80"/>
        <v>0.57454068241469813</v>
      </c>
      <c r="M1311" s="45">
        <f t="shared" si="81"/>
        <v>0.13805774278215224</v>
      </c>
      <c r="N1311" s="2">
        <f t="shared" si="82"/>
        <v>1052000000</v>
      </c>
      <c r="O1311" s="2">
        <f t="shared" si="83"/>
        <v>4378000000</v>
      </c>
    </row>
    <row r="1312" spans="1:15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>
        <f t="shared" si="80"/>
        <v>0.56542876434841327</v>
      </c>
      <c r="M1312" s="45">
        <f t="shared" si="81"/>
        <v>0.10452397029034437</v>
      </c>
      <c r="N1312" s="2">
        <f t="shared" si="82"/>
        <v>774000000</v>
      </c>
      <c r="O1312" s="2">
        <f t="shared" si="83"/>
        <v>4187000000</v>
      </c>
    </row>
    <row r="1313" spans="1:15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>
        <f t="shared" si="80"/>
        <v>0.40520159322407467</v>
      </c>
      <c r="M1313" s="45">
        <f t="shared" si="81"/>
        <v>0.16311654780459389</v>
      </c>
      <c r="N1313" s="2">
        <f t="shared" si="82"/>
        <v>1036100000</v>
      </c>
      <c r="O1313" s="2">
        <f t="shared" si="83"/>
        <v>2573800000</v>
      </c>
    </row>
    <row r="1314" spans="1:15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>
        <f t="shared" si="80"/>
        <v>0.41577715709217178</v>
      </c>
      <c r="M1314" s="45">
        <f t="shared" si="81"/>
        <v>0.1787272590020382</v>
      </c>
      <c r="N1314" s="2">
        <f t="shared" si="82"/>
        <v>1183800000</v>
      </c>
      <c r="O1314" s="2">
        <f t="shared" si="83"/>
        <v>2753900000</v>
      </c>
    </row>
    <row r="1315" spans="1:15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>
        <f t="shared" si="80"/>
        <v>0.42852613389559124</v>
      </c>
      <c r="M1315" s="45">
        <f t="shared" si="81"/>
        <v>0.18971448501085938</v>
      </c>
      <c r="N1315" s="2">
        <f t="shared" si="82"/>
        <v>1196700000</v>
      </c>
      <c r="O1315" s="2">
        <f t="shared" si="83"/>
        <v>2703100000</v>
      </c>
    </row>
    <row r="1316" spans="1:15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>
        <f t="shared" si="80"/>
        <v>0.42103920401394679</v>
      </c>
      <c r="M1316" s="45">
        <f t="shared" si="81"/>
        <v>0.1714601581767157</v>
      </c>
      <c r="N1316" s="2">
        <f t="shared" si="82"/>
        <v>1008100000</v>
      </c>
      <c r="O1316" s="2">
        <f t="shared" si="83"/>
        <v>2475500000</v>
      </c>
    </row>
    <row r="1317" spans="1:15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>
        <f t="shared" si="80"/>
        <v>0.55845102487431886</v>
      </c>
      <c r="M1317" s="45">
        <f t="shared" si="81"/>
        <v>0.25307826419271962</v>
      </c>
      <c r="N1317" s="2">
        <f t="shared" si="82"/>
        <v>757587000</v>
      </c>
      <c r="O1317" s="2">
        <f t="shared" si="83"/>
        <v>1671717000</v>
      </c>
    </row>
    <row r="1318" spans="1:15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>
        <f t="shared" si="80"/>
        <v>0.58148658731217551</v>
      </c>
      <c r="M1318" s="45">
        <f t="shared" si="81"/>
        <v>0.26013826507167104</v>
      </c>
      <c r="N1318" s="2">
        <f t="shared" si="82"/>
        <v>842361000</v>
      </c>
      <c r="O1318" s="2">
        <f t="shared" si="83"/>
        <v>1882928000</v>
      </c>
    </row>
    <row r="1319" spans="1:15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>
        <f t="shared" si="80"/>
        <v>0.59216863023292898</v>
      </c>
      <c r="M1319" s="45">
        <f t="shared" si="81"/>
        <v>0.28158182546582694</v>
      </c>
      <c r="N1319" s="2">
        <f t="shared" si="82"/>
        <v>999473000</v>
      </c>
      <c r="O1319" s="2">
        <f t="shared" si="83"/>
        <v>2101899000</v>
      </c>
    </row>
    <row r="1320" spans="1:15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>
        <f t="shared" si="80"/>
        <v>0.60424548381739029</v>
      </c>
      <c r="M1320" s="45">
        <f t="shared" si="81"/>
        <v>0.28693597439701651</v>
      </c>
      <c r="N1320" s="2">
        <f t="shared" si="82"/>
        <v>1027918000</v>
      </c>
      <c r="O1320" s="2">
        <f t="shared" si="83"/>
        <v>2164646000</v>
      </c>
    </row>
    <row r="1321" spans="1:15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>
        <f t="shared" si="80"/>
        <v>0.27873869786900918</v>
      </c>
      <c r="M1321" s="45">
        <f t="shared" si="81"/>
        <v>0.13082424610883683</v>
      </c>
      <c r="N1321" s="2">
        <f t="shared" si="82"/>
        <v>1271751000</v>
      </c>
      <c r="O1321" s="2">
        <f t="shared" si="83"/>
        <v>2709637000</v>
      </c>
    </row>
    <row r="1322" spans="1:15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>
        <f t="shared" si="80"/>
        <v>0.28048191494467489</v>
      </c>
      <c r="M1322" s="45">
        <f t="shared" si="81"/>
        <v>0.13128217569814063</v>
      </c>
      <c r="N1322" s="2">
        <f t="shared" si="82"/>
        <v>1343063000</v>
      </c>
      <c r="O1322" s="2">
        <f t="shared" si="83"/>
        <v>2869429000</v>
      </c>
    </row>
    <row r="1323" spans="1:15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>
        <f t="shared" si="80"/>
        <v>0.28109145014837877</v>
      </c>
      <c r="M1323" s="45">
        <f t="shared" si="81"/>
        <v>0.13479383611746656</v>
      </c>
      <c r="N1323" s="2">
        <f t="shared" si="82"/>
        <v>1488350000</v>
      </c>
      <c r="O1323" s="2">
        <f t="shared" si="83"/>
        <v>3103721000</v>
      </c>
    </row>
    <row r="1324" spans="1:15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>
        <f t="shared" si="80"/>
        <v>0.28166886781146294</v>
      </c>
      <c r="M1324" s="45">
        <f t="shared" si="81"/>
        <v>0.1360444837558194</v>
      </c>
      <c r="N1324" s="2">
        <f t="shared" si="82"/>
        <v>1624371000</v>
      </c>
      <c r="O1324" s="2">
        <f t="shared" si="83"/>
        <v>3363126000</v>
      </c>
    </row>
    <row r="1325" spans="1:15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>
        <f t="shared" si="80"/>
        <v>0.75950875370757098</v>
      </c>
      <c r="M1325" s="45">
        <f t="shared" si="81"/>
        <v>0.25234303854410867</v>
      </c>
      <c r="N1325" s="2">
        <f t="shared" si="82"/>
        <v>344987000</v>
      </c>
      <c r="O1325" s="2">
        <f t="shared" si="83"/>
        <v>1038351000</v>
      </c>
    </row>
    <row r="1326" spans="1:15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>
        <f t="shared" si="80"/>
        <v>0.71831455590467042</v>
      </c>
      <c r="M1326" s="45">
        <f t="shared" si="81"/>
        <v>0.23579167287487043</v>
      </c>
      <c r="N1326" s="2">
        <f t="shared" si="82"/>
        <v>432030000</v>
      </c>
      <c r="O1326" s="2">
        <f t="shared" si="83"/>
        <v>1316134000</v>
      </c>
    </row>
    <row r="1327" spans="1:15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>
        <f t="shared" si="80"/>
        <v>0.70343156574397425</v>
      </c>
      <c r="M1327" s="45">
        <f t="shared" si="81"/>
        <v>0.33974953697289206</v>
      </c>
      <c r="N1327" s="2">
        <f t="shared" si="82"/>
        <v>693951000</v>
      </c>
      <c r="O1327" s="2">
        <f t="shared" si="83"/>
        <v>1436785000</v>
      </c>
    </row>
    <row r="1328" spans="1:15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>
        <f t="shared" si="80"/>
        <v>0.45082017154888199</v>
      </c>
      <c r="M1328" s="45">
        <f t="shared" si="81"/>
        <v>-0.18087185961966787</v>
      </c>
      <c r="N1328" s="2">
        <f t="shared" si="82"/>
        <v>-213737000</v>
      </c>
      <c r="O1328" s="2">
        <f t="shared" si="83"/>
        <v>532736000</v>
      </c>
    </row>
    <row r="1329" spans="1:15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>
        <f t="shared" si="80"/>
        <v>0.37809485339542837</v>
      </c>
      <c r="M1329" s="45">
        <f t="shared" si="81"/>
        <v>0.14458489759064772</v>
      </c>
      <c r="N1329" s="2">
        <f t="shared" si="82"/>
        <v>1217000000</v>
      </c>
      <c r="O1329" s="2">
        <f t="shared" si="83"/>
        <v>3182500000</v>
      </c>
    </row>
    <row r="1330" spans="1:15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>
        <f t="shared" si="80"/>
        <v>0.35897901923142461</v>
      </c>
      <c r="M1330" s="45">
        <f t="shared" si="81"/>
        <v>0.14254881692092738</v>
      </c>
      <c r="N1330" s="2">
        <f t="shared" si="82"/>
        <v>1254900000</v>
      </c>
      <c r="O1330" s="2">
        <f t="shared" si="83"/>
        <v>3160200000</v>
      </c>
    </row>
    <row r="1331" spans="1:15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>
        <f t="shared" si="80"/>
        <v>0.39455842018650578</v>
      </c>
      <c r="M1331" s="45">
        <f t="shared" si="81"/>
        <v>0.17101481075150851</v>
      </c>
      <c r="N1331" s="2">
        <f t="shared" si="82"/>
        <v>1558800000</v>
      </c>
      <c r="O1331" s="2">
        <f t="shared" si="83"/>
        <v>3596400000</v>
      </c>
    </row>
    <row r="1332" spans="1:15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>
        <f t="shared" si="80"/>
        <v>0.38600509176901687</v>
      </c>
      <c r="M1332" s="45">
        <f t="shared" si="81"/>
        <v>0.16810294321292754</v>
      </c>
      <c r="N1332" s="2">
        <f t="shared" si="82"/>
        <v>1578100000</v>
      </c>
      <c r="O1332" s="2">
        <f t="shared" si="83"/>
        <v>3623700000</v>
      </c>
    </row>
    <row r="1333" spans="1:15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>
        <f t="shared" si="80"/>
        <v>0.57070115963085533</v>
      </c>
      <c r="M1333" s="45">
        <f t="shared" si="81"/>
        <v>0.14847176258508893</v>
      </c>
      <c r="N1333" s="2">
        <f t="shared" si="82"/>
        <v>2207300000</v>
      </c>
      <c r="O1333" s="2">
        <f t="shared" si="83"/>
        <v>8484500000</v>
      </c>
    </row>
    <row r="1334" spans="1:15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>
        <f t="shared" si="80"/>
        <v>0.58299590218752662</v>
      </c>
      <c r="M1334" s="45">
        <f t="shared" si="81"/>
        <v>0.1697856248252046</v>
      </c>
      <c r="N1334" s="2">
        <f t="shared" si="82"/>
        <v>2792600000</v>
      </c>
      <c r="O1334" s="2">
        <f t="shared" si="83"/>
        <v>9589000000</v>
      </c>
    </row>
    <row r="1335" spans="1:15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>
        <f t="shared" si="80"/>
        <v>0.59361154743329492</v>
      </c>
      <c r="M1335" s="45">
        <f t="shared" si="81"/>
        <v>0.17487619176838337</v>
      </c>
      <c r="N1335" s="2">
        <f t="shared" si="82"/>
        <v>3351100000</v>
      </c>
      <c r="O1335" s="2">
        <f t="shared" si="83"/>
        <v>11375200000</v>
      </c>
    </row>
    <row r="1336" spans="1:15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>
        <f t="shared" si="80"/>
        <v>0.60071589752250665</v>
      </c>
      <c r="M1336" s="45">
        <f t="shared" si="81"/>
        <v>0.18078992676828096</v>
      </c>
      <c r="N1336" s="2">
        <f t="shared" si="82"/>
        <v>3853700000</v>
      </c>
      <c r="O1336" s="2">
        <f t="shared" si="83"/>
        <v>12804800000</v>
      </c>
    </row>
    <row r="1337" spans="1:15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>
        <f t="shared" si="80"/>
        <v>0.34051724137931039</v>
      </c>
      <c r="M1337" s="45">
        <f t="shared" si="81"/>
        <v>0.20569923371647508</v>
      </c>
      <c r="N1337" s="2">
        <f t="shared" si="82"/>
        <v>859000000</v>
      </c>
      <c r="O1337" s="2">
        <f t="shared" si="83"/>
        <v>1422000000</v>
      </c>
    </row>
    <row r="1338" spans="1:15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>
        <f t="shared" si="80"/>
        <v>0.3354838709677419</v>
      </c>
      <c r="M1338" s="45">
        <f t="shared" si="81"/>
        <v>0.20244716351501668</v>
      </c>
      <c r="N1338" s="2">
        <f t="shared" si="82"/>
        <v>910000000</v>
      </c>
      <c r="O1338" s="2">
        <f t="shared" si="83"/>
        <v>1508000000</v>
      </c>
    </row>
    <row r="1339" spans="1:15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>
        <f t="shared" si="80"/>
        <v>0.32720662492425767</v>
      </c>
      <c r="M1339" s="45">
        <f t="shared" si="81"/>
        <v>0.20339325388810342</v>
      </c>
      <c r="N1339" s="2">
        <f t="shared" si="82"/>
        <v>1007000000</v>
      </c>
      <c r="O1339" s="2">
        <f t="shared" si="83"/>
        <v>1620000000</v>
      </c>
    </row>
    <row r="1340" spans="1:15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>
        <f t="shared" si="80"/>
        <v>0.38036529680365294</v>
      </c>
      <c r="M1340" s="45">
        <f t="shared" si="81"/>
        <v>0.24520547945205479</v>
      </c>
      <c r="N1340" s="2">
        <f t="shared" si="82"/>
        <v>1074000000</v>
      </c>
      <c r="O1340" s="2">
        <f t="shared" si="83"/>
        <v>1666000000</v>
      </c>
    </row>
    <row r="1341" spans="1:15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>
        <f t="shared" si="80"/>
        <v>0.52374384236453198</v>
      </c>
      <c r="M1341" s="45">
        <f t="shared" si="81"/>
        <v>0.31034482758620691</v>
      </c>
      <c r="N1341" s="2">
        <f t="shared" si="82"/>
        <v>1575000000</v>
      </c>
      <c r="O1341" s="2">
        <f t="shared" si="83"/>
        <v>2658000000</v>
      </c>
    </row>
    <row r="1342" spans="1:15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>
        <f t="shared" si="80"/>
        <v>0.50942370424066685</v>
      </c>
      <c r="M1342" s="45">
        <f t="shared" si="81"/>
        <v>0.30192098586444366</v>
      </c>
      <c r="N1342" s="2">
        <f t="shared" si="82"/>
        <v>1666000000</v>
      </c>
      <c r="O1342" s="2">
        <f t="shared" si="83"/>
        <v>2811000000</v>
      </c>
    </row>
    <row r="1343" spans="1:15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>
        <f t="shared" si="80"/>
        <v>0.52735897001524656</v>
      </c>
      <c r="M1343" s="45">
        <f t="shared" si="81"/>
        <v>0.32593596476367948</v>
      </c>
      <c r="N1343" s="2">
        <f t="shared" si="82"/>
        <v>1924000000</v>
      </c>
      <c r="O1343" s="2">
        <f t="shared" si="83"/>
        <v>3113000000</v>
      </c>
    </row>
    <row r="1344" spans="1:15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>
        <f t="shared" si="80"/>
        <v>0.55387848681696594</v>
      </c>
      <c r="M1344" s="45">
        <f t="shared" si="81"/>
        <v>0.34046618265189149</v>
      </c>
      <c r="N1344" s="2">
        <f t="shared" si="82"/>
        <v>1782000000</v>
      </c>
      <c r="O1344" s="2">
        <f t="shared" si="83"/>
        <v>2899000000</v>
      </c>
    </row>
    <row r="1345" spans="1:15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>
        <f t="shared" si="80"/>
        <v>0.33675300358870341</v>
      </c>
      <c r="M1345" s="45">
        <f t="shared" si="81"/>
        <v>8.8209289020648049E-2</v>
      </c>
      <c r="N1345" s="2">
        <f t="shared" si="82"/>
        <v>678400000</v>
      </c>
      <c r="O1345" s="2">
        <f t="shared" si="83"/>
        <v>2589900000</v>
      </c>
    </row>
    <row r="1346" spans="1:15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>
        <f t="shared" si="80"/>
        <v>0.34676472485646093</v>
      </c>
      <c r="M1346" s="45">
        <f t="shared" si="81"/>
        <v>9.2806915682859176E-2</v>
      </c>
      <c r="N1346" s="2">
        <f t="shared" si="82"/>
        <v>719300000</v>
      </c>
      <c r="O1346" s="2">
        <f t="shared" si="83"/>
        <v>2687600000</v>
      </c>
    </row>
    <row r="1347" spans="1:15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>
        <f t="shared" ref="L1347:L1410" si="84">1-(F1347/E1347)</f>
        <v>0.36785892057171299</v>
      </c>
      <c r="M1347" s="45">
        <f t="shared" ref="M1347:M1410" si="85">N1347/E1347</f>
        <v>0.11970418829552727</v>
      </c>
      <c r="N1347" s="2">
        <f t="shared" ref="N1347:N1410" si="86">O1347-SUM(G1347:I1347)</f>
        <v>841700000</v>
      </c>
      <c r="O1347" s="2">
        <f t="shared" ref="O1347:O1410" si="87">E1347-F1347</f>
        <v>2586600000</v>
      </c>
    </row>
    <row r="1348" spans="1:15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>
        <f t="shared" si="84"/>
        <v>0.37348597730994493</v>
      </c>
      <c r="M1348" s="45">
        <f t="shared" si="85"/>
        <v>0.12278889987164923</v>
      </c>
      <c r="N1348" s="2">
        <f t="shared" si="86"/>
        <v>832300000</v>
      </c>
      <c r="O1348" s="2">
        <f t="shared" si="87"/>
        <v>2531600000</v>
      </c>
    </row>
    <row r="1349" spans="1:15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>
        <f t="shared" si="84"/>
        <v>0.44116028780648553</v>
      </c>
      <c r="M1349" s="45">
        <f t="shared" si="85"/>
        <v>9.8729220379713087E-2</v>
      </c>
      <c r="N1349" s="2">
        <f t="shared" si="86"/>
        <v>941330000</v>
      </c>
      <c r="O1349" s="2">
        <f t="shared" si="87"/>
        <v>4206226000</v>
      </c>
    </row>
    <row r="1350" spans="1:15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>
        <f t="shared" si="84"/>
        <v>0.45324741015000491</v>
      </c>
      <c r="M1350" s="45">
        <f t="shared" si="85"/>
        <v>0.11254846580424076</v>
      </c>
      <c r="N1350" s="2">
        <f t="shared" si="86"/>
        <v>1146366000</v>
      </c>
      <c r="O1350" s="2">
        <f t="shared" si="87"/>
        <v>4616566000</v>
      </c>
    </row>
    <row r="1351" spans="1:15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>
        <f t="shared" si="84"/>
        <v>0.46403420520879002</v>
      </c>
      <c r="M1351" s="45">
        <f t="shared" si="85"/>
        <v>0.11716897735062198</v>
      </c>
      <c r="N1351" s="2">
        <f t="shared" si="86"/>
        <v>1304036000</v>
      </c>
      <c r="O1351" s="2">
        <f t="shared" si="87"/>
        <v>5164484000</v>
      </c>
    </row>
    <row r="1352" spans="1:15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>
        <f t="shared" si="84"/>
        <v>0.49026165979852021</v>
      </c>
      <c r="M1352" s="45">
        <f t="shared" si="85"/>
        <v>0.14246377026314844</v>
      </c>
      <c r="N1352" s="2">
        <f t="shared" si="86"/>
        <v>1615440000</v>
      </c>
      <c r="O1352" s="2">
        <f t="shared" si="87"/>
        <v>5559226000</v>
      </c>
    </row>
    <row r="1353" spans="1:15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>
        <f t="shared" si="84"/>
        <v>0.38595169955314557</v>
      </c>
      <c r="M1353" s="45">
        <f t="shared" si="85"/>
        <v>0.14070894210975549</v>
      </c>
      <c r="N1353" s="2">
        <f t="shared" si="86"/>
        <v>560500000</v>
      </c>
      <c r="O1353" s="2">
        <f t="shared" si="87"/>
        <v>1537400000</v>
      </c>
    </row>
    <row r="1354" spans="1:15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>
        <f t="shared" si="84"/>
        <v>0.37548702841395043</v>
      </c>
      <c r="M1354" s="45">
        <f t="shared" si="85"/>
        <v>0.13553644397985365</v>
      </c>
      <c r="N1354" s="2">
        <f t="shared" si="86"/>
        <v>570500000</v>
      </c>
      <c r="O1354" s="2">
        <f t="shared" si="87"/>
        <v>1580500000</v>
      </c>
    </row>
    <row r="1355" spans="1:15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>
        <f t="shared" si="84"/>
        <v>0.36159196694733542</v>
      </c>
      <c r="M1355" s="45">
        <f t="shared" si="85"/>
        <v>0.10051775534752366</v>
      </c>
      <c r="N1355" s="2">
        <f t="shared" si="86"/>
        <v>576600000</v>
      </c>
      <c r="O1355" s="2">
        <f t="shared" si="87"/>
        <v>2074200000</v>
      </c>
    </row>
    <row r="1356" spans="1:15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>
        <f t="shared" si="84"/>
        <v>0.37256877652590759</v>
      </c>
      <c r="M1356" s="45">
        <f t="shared" si="85"/>
        <v>0.10743183414246893</v>
      </c>
      <c r="N1356" s="2">
        <f t="shared" si="86"/>
        <v>703700000</v>
      </c>
      <c r="O1356" s="2">
        <f t="shared" si="87"/>
        <v>2440400000</v>
      </c>
    </row>
    <row r="1357" spans="1:15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>
        <f t="shared" si="84"/>
        <v>0.34379503874391715</v>
      </c>
      <c r="M1357" s="45">
        <f t="shared" si="85"/>
        <v>0.15436526103396239</v>
      </c>
      <c r="N1357" s="2">
        <f t="shared" si="86"/>
        <v>910400000</v>
      </c>
      <c r="O1357" s="2">
        <f t="shared" si="87"/>
        <v>2027600000</v>
      </c>
    </row>
    <row r="1358" spans="1:15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>
        <f t="shared" si="84"/>
        <v>0.36199336969308094</v>
      </c>
      <c r="M1358" s="45">
        <f t="shared" si="85"/>
        <v>0.16379709834955264</v>
      </c>
      <c r="N1358" s="2">
        <f t="shared" si="86"/>
        <v>919000000</v>
      </c>
      <c r="O1358" s="2">
        <f t="shared" si="87"/>
        <v>2031000000</v>
      </c>
    </row>
    <row r="1359" spans="1:15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>
        <f t="shared" si="84"/>
        <v>0.34582886855095119</v>
      </c>
      <c r="M1359" s="45">
        <f t="shared" si="85"/>
        <v>0.13561227537021098</v>
      </c>
      <c r="N1359" s="2">
        <f t="shared" si="86"/>
        <v>772000000</v>
      </c>
      <c r="O1359" s="2">
        <f t="shared" si="87"/>
        <v>1968700000</v>
      </c>
    </row>
    <row r="1360" spans="1:15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>
        <f t="shared" si="84"/>
        <v>0.37994162228594841</v>
      </c>
      <c r="M1360" s="45">
        <f t="shared" si="85"/>
        <v>0.14662279803359279</v>
      </c>
      <c r="N1360" s="2">
        <f t="shared" si="86"/>
        <v>1145300000</v>
      </c>
      <c r="O1360" s="2">
        <f t="shared" si="87"/>
        <v>2967800000</v>
      </c>
    </row>
    <row r="1361" spans="1:15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>
        <f t="shared" si="84"/>
        <v>0.63548523625404241</v>
      </c>
      <c r="M1361" s="45">
        <f t="shared" si="85"/>
        <v>0.28609776970230655</v>
      </c>
      <c r="N1361" s="2">
        <f t="shared" si="86"/>
        <v>369081000</v>
      </c>
      <c r="O1361" s="2">
        <f t="shared" si="87"/>
        <v>819809000</v>
      </c>
    </row>
    <row r="1362" spans="1:15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>
        <f t="shared" si="84"/>
        <v>0.6501515245447882</v>
      </c>
      <c r="M1362" s="45">
        <f t="shared" si="85"/>
        <v>0.31286335804648213</v>
      </c>
      <c r="N1362" s="2">
        <f t="shared" si="86"/>
        <v>428956000</v>
      </c>
      <c r="O1362" s="2">
        <f t="shared" si="87"/>
        <v>891400000</v>
      </c>
    </row>
    <row r="1363" spans="1:15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>
        <f t="shared" si="84"/>
        <v>0.67096497449305192</v>
      </c>
      <c r="M1363" s="45">
        <f t="shared" si="85"/>
        <v>0.32392771474323973</v>
      </c>
      <c r="N1363" s="2">
        <f t="shared" si="86"/>
        <v>492363000</v>
      </c>
      <c r="O1363" s="2">
        <f t="shared" si="87"/>
        <v>1019852000</v>
      </c>
    </row>
    <row r="1364" spans="1:15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>
        <f t="shared" si="84"/>
        <v>0.6786644928612624</v>
      </c>
      <c r="M1364" s="45">
        <f t="shared" si="85"/>
        <v>0.24123406555935697</v>
      </c>
      <c r="N1364" s="2">
        <f t="shared" si="86"/>
        <v>401131000</v>
      </c>
      <c r="O1364" s="2">
        <f t="shared" si="87"/>
        <v>1128503000</v>
      </c>
    </row>
    <row r="1365" spans="1:15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>
        <f t="shared" si="84"/>
        <v>0.49377606177606181</v>
      </c>
      <c r="M1365" s="45">
        <f t="shared" si="85"/>
        <v>0.18106563706563705</v>
      </c>
      <c r="N1365" s="2">
        <f t="shared" si="86"/>
        <v>586200000</v>
      </c>
      <c r="O1365" s="2">
        <f t="shared" si="87"/>
        <v>1598600000</v>
      </c>
    </row>
    <row r="1366" spans="1:15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>
        <f t="shared" si="84"/>
        <v>0.49630647655042093</v>
      </c>
      <c r="M1366" s="45">
        <f t="shared" si="85"/>
        <v>0.19604306247494704</v>
      </c>
      <c r="N1366" s="2">
        <f t="shared" si="86"/>
        <v>684700000</v>
      </c>
      <c r="O1366" s="2">
        <f t="shared" si="87"/>
        <v>1733400000</v>
      </c>
    </row>
    <row r="1367" spans="1:15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>
        <f t="shared" si="84"/>
        <v>0.50610893100665166</v>
      </c>
      <c r="M1367" s="45">
        <f t="shared" si="85"/>
        <v>0.21285241156661378</v>
      </c>
      <c r="N1367" s="2">
        <f t="shared" si="86"/>
        <v>764800000</v>
      </c>
      <c r="O1367" s="2">
        <f t="shared" si="87"/>
        <v>1818500000</v>
      </c>
    </row>
    <row r="1368" spans="1:15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>
        <f t="shared" si="84"/>
        <v>0.51411713993210839</v>
      </c>
      <c r="M1368" s="45">
        <f t="shared" si="85"/>
        <v>0.23013093377875962</v>
      </c>
      <c r="N1368" s="2">
        <f t="shared" si="86"/>
        <v>854200000</v>
      </c>
      <c r="O1368" s="2">
        <f t="shared" si="87"/>
        <v>1908300000</v>
      </c>
    </row>
    <row r="1369" spans="1:15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>
        <f t="shared" si="84"/>
        <v>0.73524585403318854</v>
      </c>
      <c r="M1369" s="45">
        <f t="shared" si="85"/>
        <v>0.40451165100975994</v>
      </c>
      <c r="N1369" s="2">
        <f t="shared" si="86"/>
        <v>933282000</v>
      </c>
      <c r="O1369" s="2">
        <f t="shared" si="87"/>
        <v>1696346000</v>
      </c>
    </row>
    <row r="1370" spans="1:15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>
        <f t="shared" si="84"/>
        <v>0.72368756393706524</v>
      </c>
      <c r="M1370" s="45">
        <f t="shared" si="85"/>
        <v>0.38915619471876384</v>
      </c>
      <c r="N1370" s="2">
        <f t="shared" si="86"/>
        <v>984880000</v>
      </c>
      <c r="O1370" s="2">
        <f t="shared" si="87"/>
        <v>1831515000</v>
      </c>
    </row>
    <row r="1371" spans="1:15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>
        <f t="shared" si="84"/>
        <v>0.70778133272505717</v>
      </c>
      <c r="M1371" s="45">
        <f t="shared" si="85"/>
        <v>0.37261129052589875</v>
      </c>
      <c r="N1371" s="2">
        <f t="shared" si="86"/>
        <v>993179000</v>
      </c>
      <c r="O1371" s="2">
        <f t="shared" si="87"/>
        <v>1886560000</v>
      </c>
    </row>
    <row r="1372" spans="1:15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>
        <f t="shared" si="84"/>
        <v>0.67286854169683064</v>
      </c>
      <c r="M1372" s="45">
        <f t="shared" si="85"/>
        <v>0.3671344136806145</v>
      </c>
      <c r="N1372" s="2">
        <f t="shared" si="86"/>
        <v>1108095000</v>
      </c>
      <c r="O1372" s="2">
        <f t="shared" si="87"/>
        <v>2030870000</v>
      </c>
    </row>
    <row r="1373" spans="1:15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>
        <f t="shared" si="84"/>
        <v>0.43321037673096696</v>
      </c>
      <c r="M1373" s="45">
        <f t="shared" si="85"/>
        <v>0.26987966378424139</v>
      </c>
      <c r="N1373" s="2">
        <f t="shared" si="86"/>
        <v>4463000000</v>
      </c>
      <c r="O1373" s="2">
        <f t="shared" si="87"/>
        <v>7164000000</v>
      </c>
    </row>
    <row r="1374" spans="1:15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>
        <f t="shared" si="84"/>
        <v>0.42546965529349801</v>
      </c>
      <c r="M1374" s="45">
        <f t="shared" si="85"/>
        <v>0.25955404693626732</v>
      </c>
      <c r="N1374" s="2">
        <f t="shared" si="86"/>
        <v>4435000000</v>
      </c>
      <c r="O1374" s="2">
        <f t="shared" si="87"/>
        <v>7270000000</v>
      </c>
    </row>
    <row r="1375" spans="1:15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>
        <f t="shared" si="84"/>
        <v>0.40266421183733148</v>
      </c>
      <c r="M1375" s="45">
        <f t="shared" si="85"/>
        <v>0.24421941842205014</v>
      </c>
      <c r="N1375" s="2">
        <f t="shared" si="86"/>
        <v>4510000000</v>
      </c>
      <c r="O1375" s="2">
        <f t="shared" si="87"/>
        <v>7436000000</v>
      </c>
    </row>
    <row r="1376" spans="1:15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>
        <f t="shared" si="84"/>
        <v>0.43901881182457547</v>
      </c>
      <c r="M1376" s="45">
        <f t="shared" si="85"/>
        <v>0.26570987477843216</v>
      </c>
      <c r="N1376" s="2">
        <f t="shared" si="86"/>
        <v>4647000000</v>
      </c>
      <c r="O1376" s="2">
        <f t="shared" si="87"/>
        <v>7678000000</v>
      </c>
    </row>
    <row r="1377" spans="1:15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>
        <f t="shared" si="84"/>
        <v>0.81194772655238046</v>
      </c>
      <c r="M1377" s="45">
        <f t="shared" si="85"/>
        <v>0.47242336220209924</v>
      </c>
      <c r="N1377" s="2">
        <f t="shared" si="86"/>
        <v>2010708000</v>
      </c>
      <c r="O1377" s="2">
        <f t="shared" si="87"/>
        <v>3455777000</v>
      </c>
    </row>
    <row r="1378" spans="1:15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>
        <f t="shared" si="84"/>
        <v>0.81558674154884991</v>
      </c>
      <c r="M1378" s="45">
        <f t="shared" si="85"/>
        <v>0.48325417503970752</v>
      </c>
      <c r="N1378" s="2">
        <f t="shared" si="86"/>
        <v>2195834000</v>
      </c>
      <c r="O1378" s="2">
        <f t="shared" si="87"/>
        <v>3705903000</v>
      </c>
    </row>
    <row r="1379" spans="1:15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>
        <f t="shared" si="84"/>
        <v>0.8187567262829365</v>
      </c>
      <c r="M1379" s="45">
        <f t="shared" si="85"/>
        <v>0.49218488557774076</v>
      </c>
      <c r="N1379" s="2">
        <f t="shared" si="86"/>
        <v>2397343000</v>
      </c>
      <c r="O1379" s="2">
        <f t="shared" si="87"/>
        <v>3988015000</v>
      </c>
    </row>
    <row r="1380" spans="1:15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>
        <f t="shared" si="84"/>
        <v>0.81766554888880827</v>
      </c>
      <c r="M1380" s="45">
        <f t="shared" si="85"/>
        <v>0.50806222362152809</v>
      </c>
      <c r="N1380" s="2">
        <f t="shared" si="86"/>
        <v>2675508000</v>
      </c>
      <c r="O1380" s="2">
        <f t="shared" si="87"/>
        <v>4305911000</v>
      </c>
    </row>
    <row r="1381" spans="1:15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>
        <f t="shared" si="84"/>
        <v>0.26624795789751732</v>
      </c>
      <c r="M1381" s="45">
        <f t="shared" si="85"/>
        <v>6.2676170432858044E-2</v>
      </c>
      <c r="N1381" s="2">
        <f t="shared" si="86"/>
        <v>1528077000</v>
      </c>
      <c r="O1381" s="2">
        <f t="shared" si="87"/>
        <v>6491261000</v>
      </c>
    </row>
    <row r="1382" spans="1:15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>
        <f t="shared" si="84"/>
        <v>0.26096737907761525</v>
      </c>
      <c r="M1382" s="45">
        <f t="shared" si="85"/>
        <v>5.3733667906896251E-2</v>
      </c>
      <c r="N1382" s="2">
        <f t="shared" si="86"/>
        <v>1242000000</v>
      </c>
      <c r="O1382" s="2">
        <f t="shared" si="87"/>
        <v>6032000000</v>
      </c>
    </row>
    <row r="1383" spans="1:15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>
        <f t="shared" si="84"/>
        <v>0.25791392495109378</v>
      </c>
      <c r="M1383" s="45">
        <f t="shared" si="85"/>
        <v>4.1036813089098345E-2</v>
      </c>
      <c r="N1383" s="2">
        <f t="shared" si="86"/>
        <v>923000000</v>
      </c>
      <c r="O1383" s="2">
        <f t="shared" si="87"/>
        <v>5801000000</v>
      </c>
    </row>
    <row r="1384" spans="1:15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>
        <f t="shared" si="84"/>
        <v>0.26183579467211171</v>
      </c>
      <c r="M1384" s="45">
        <f t="shared" si="85"/>
        <v>4.0220333349161877E-2</v>
      </c>
      <c r="N1384" s="2">
        <f t="shared" si="86"/>
        <v>847000000</v>
      </c>
      <c r="O1384" s="2">
        <f t="shared" si="87"/>
        <v>5514000000</v>
      </c>
    </row>
    <row r="1385" spans="1:15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>
        <f t="shared" si="84"/>
        <v>0.44811198709562083</v>
      </c>
      <c r="M1385" s="45">
        <f t="shared" si="85"/>
        <v>0.24505984635802019</v>
      </c>
      <c r="N1385" s="2">
        <f t="shared" si="86"/>
        <v>468836000</v>
      </c>
      <c r="O1385" s="2">
        <f t="shared" si="87"/>
        <v>857305000</v>
      </c>
    </row>
    <row r="1386" spans="1:15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>
        <f t="shared" si="84"/>
        <v>0.45017306738311014</v>
      </c>
      <c r="M1386" s="45">
        <f t="shared" si="85"/>
        <v>0.24996138242968219</v>
      </c>
      <c r="N1386" s="2">
        <f t="shared" si="86"/>
        <v>535619000</v>
      </c>
      <c r="O1386" s="2">
        <f t="shared" si="87"/>
        <v>964634000</v>
      </c>
    </row>
    <row r="1387" spans="1:15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>
        <f t="shared" si="84"/>
        <v>0.42824016738137138</v>
      </c>
      <c r="M1387" s="45">
        <f t="shared" si="85"/>
        <v>0.21769282450585986</v>
      </c>
      <c r="N1387" s="2">
        <f t="shared" si="86"/>
        <v>556336000</v>
      </c>
      <c r="O1387" s="2">
        <f t="shared" si="87"/>
        <v>1094411000</v>
      </c>
    </row>
    <row r="1388" spans="1:15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>
        <f t="shared" si="84"/>
        <v>0.42405358771938051</v>
      </c>
      <c r="M1388" s="45">
        <f t="shared" si="85"/>
        <v>0.16330442866960401</v>
      </c>
      <c r="N1388" s="2">
        <f t="shared" si="86"/>
        <v>487612000</v>
      </c>
      <c r="O1388" s="2">
        <f t="shared" si="87"/>
        <v>1266185000</v>
      </c>
    </row>
    <row r="1389" spans="1:15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>
        <f t="shared" si="84"/>
        <v>0.3110811651290557</v>
      </c>
      <c r="M1389" s="45">
        <f t="shared" si="85"/>
        <v>0.1608790297501814</v>
      </c>
      <c r="N1389" s="2">
        <f t="shared" si="86"/>
        <v>1552000000</v>
      </c>
      <c r="O1389" s="2">
        <f t="shared" si="87"/>
        <v>3001000000</v>
      </c>
    </row>
    <row r="1390" spans="1:15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>
        <f t="shared" si="84"/>
        <v>0.31931419910959558</v>
      </c>
      <c r="M1390" s="45">
        <f t="shared" si="85"/>
        <v>0.15951501373496257</v>
      </c>
      <c r="N1390" s="2">
        <f t="shared" si="86"/>
        <v>1684000000</v>
      </c>
      <c r="O1390" s="2">
        <f t="shared" si="87"/>
        <v>3371000000</v>
      </c>
    </row>
    <row r="1391" spans="1:15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>
        <f t="shared" si="84"/>
        <v>0.30321703670140465</v>
      </c>
      <c r="M1391" s="45">
        <f t="shared" si="85"/>
        <v>0.16094245582238331</v>
      </c>
      <c r="N1391" s="2">
        <f t="shared" si="86"/>
        <v>1776000000</v>
      </c>
      <c r="O1391" s="2">
        <f t="shared" si="87"/>
        <v>3346000000</v>
      </c>
    </row>
    <row r="1392" spans="1:15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>
        <f t="shared" si="84"/>
        <v>0.35021014563581276</v>
      </c>
      <c r="M1392" s="45">
        <f t="shared" si="85"/>
        <v>0.18922881438764538</v>
      </c>
      <c r="N1392" s="2">
        <f t="shared" si="86"/>
        <v>1936000000</v>
      </c>
      <c r="O1392" s="2">
        <f t="shared" si="87"/>
        <v>3583000000</v>
      </c>
    </row>
    <row r="1393" spans="1:15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>
        <f t="shared" si="84"/>
        <v>0.96183274021352316</v>
      </c>
      <c r="M1393" s="45">
        <f t="shared" si="85"/>
        <v>0.29332740213523134</v>
      </c>
      <c r="N1393" s="2">
        <f t="shared" si="86"/>
        <v>3297000000</v>
      </c>
      <c r="O1393" s="2">
        <f t="shared" si="87"/>
        <v>10811000000</v>
      </c>
    </row>
    <row r="1394" spans="1:15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>
        <f t="shared" si="84"/>
        <v>0.9661706579865148</v>
      </c>
      <c r="M1394" s="45">
        <f t="shared" si="85"/>
        <v>0.22401767030923042</v>
      </c>
      <c r="N1394" s="2">
        <f t="shared" si="86"/>
        <v>1927000000</v>
      </c>
      <c r="O1394" s="2">
        <f t="shared" si="87"/>
        <v>8311000000</v>
      </c>
    </row>
    <row r="1395" spans="1:15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>
        <f t="shared" si="84"/>
        <v>0.9730102216607327</v>
      </c>
      <c r="M1395" s="45">
        <f t="shared" si="85"/>
        <v>0.29711726197312505</v>
      </c>
      <c r="N1395" s="2">
        <f t="shared" si="86"/>
        <v>2587000000</v>
      </c>
      <c r="O1395" s="2">
        <f t="shared" si="87"/>
        <v>8472000000</v>
      </c>
    </row>
    <row r="1396" spans="1:15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>
        <f t="shared" si="84"/>
        <v>0.97433493495839685</v>
      </c>
      <c r="M1396" s="45">
        <f t="shared" si="85"/>
        <v>0.35028712059064809</v>
      </c>
      <c r="N1396" s="2">
        <f t="shared" si="86"/>
        <v>2989000000</v>
      </c>
      <c r="O1396" s="2">
        <f t="shared" si="87"/>
        <v>8314000000</v>
      </c>
    </row>
    <row r="1397" spans="1:15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>
        <f t="shared" si="84"/>
        <v>0.2745453278517177</v>
      </c>
      <c r="M1397" s="45">
        <f t="shared" si="85"/>
        <v>0.14584349522681347</v>
      </c>
      <c r="N1397" s="2">
        <f t="shared" si="86"/>
        <v>2093000000</v>
      </c>
      <c r="O1397" s="2">
        <f t="shared" si="87"/>
        <v>3940000000</v>
      </c>
    </row>
    <row r="1398" spans="1:15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>
        <f t="shared" si="84"/>
        <v>0.28023899737685809</v>
      </c>
      <c r="M1398" s="45">
        <f t="shared" si="85"/>
        <v>0.13115709705625181</v>
      </c>
      <c r="N1398" s="2">
        <f t="shared" si="86"/>
        <v>1800000000</v>
      </c>
      <c r="O1398" s="2">
        <f t="shared" si="87"/>
        <v>3846000000</v>
      </c>
    </row>
    <row r="1399" spans="1:15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>
        <f t="shared" si="84"/>
        <v>0.27723997379721954</v>
      </c>
      <c r="M1399" s="45">
        <f t="shared" si="85"/>
        <v>0.1521216973578863</v>
      </c>
      <c r="N1399" s="2">
        <f t="shared" si="86"/>
        <v>2090000000</v>
      </c>
      <c r="O1399" s="2">
        <f t="shared" si="87"/>
        <v>3809000000</v>
      </c>
    </row>
    <row r="1400" spans="1:15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>
        <f t="shared" si="84"/>
        <v>0.23431899641577059</v>
      </c>
      <c r="M1400" s="45">
        <f t="shared" si="85"/>
        <v>5.5555555555555552E-2</v>
      </c>
      <c r="N1400" s="2">
        <f t="shared" si="86"/>
        <v>620000000</v>
      </c>
      <c r="O1400" s="2">
        <f t="shared" si="87"/>
        <v>2615000000</v>
      </c>
    </row>
    <row r="1401" spans="1:15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>
        <f t="shared" si="84"/>
        <v>0.39637352026036266</v>
      </c>
      <c r="M1401" s="45">
        <f t="shared" si="85"/>
        <v>0.18701047888129896</v>
      </c>
      <c r="N1401" s="2">
        <f t="shared" si="86"/>
        <v>522900000</v>
      </c>
      <c r="O1401" s="2">
        <f t="shared" si="87"/>
        <v>1108300000</v>
      </c>
    </row>
    <row r="1402" spans="1:15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>
        <f t="shared" si="84"/>
        <v>0.40916654682909792</v>
      </c>
      <c r="M1402" s="45">
        <f t="shared" si="85"/>
        <v>0.22528093350042114</v>
      </c>
      <c r="N1402" s="2">
        <f t="shared" si="86"/>
        <v>1096600000</v>
      </c>
      <c r="O1402" s="2">
        <f t="shared" si="87"/>
        <v>1991700000</v>
      </c>
    </row>
    <row r="1403" spans="1:15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>
        <f t="shared" si="84"/>
        <v>0.42777040477770401</v>
      </c>
      <c r="M1403" s="45">
        <f t="shared" si="85"/>
        <v>0.24887193098871932</v>
      </c>
      <c r="N1403" s="2">
        <f t="shared" si="86"/>
        <v>1500200000</v>
      </c>
      <c r="O1403" s="2">
        <f t="shared" si="87"/>
        <v>2578600000</v>
      </c>
    </row>
    <row r="1404" spans="1:15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>
        <f t="shared" si="84"/>
        <v>0.4493158634170179</v>
      </c>
      <c r="M1404" s="45">
        <f t="shared" si="85"/>
        <v>0.26954675951377438</v>
      </c>
      <c r="N1404" s="2">
        <f t="shared" si="86"/>
        <v>1765100000</v>
      </c>
      <c r="O1404" s="2">
        <f t="shared" si="87"/>
        <v>2942300000</v>
      </c>
    </row>
    <row r="1405" spans="1:15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>
        <f t="shared" si="84"/>
        <v>0.35848294228385147</v>
      </c>
      <c r="M1405" s="45">
        <f t="shared" si="85"/>
        <v>8.6633913402819229E-2</v>
      </c>
      <c r="N1405" s="2">
        <f t="shared" si="86"/>
        <v>943400000</v>
      </c>
      <c r="O1405" s="2">
        <f t="shared" si="87"/>
        <v>3903700000</v>
      </c>
    </row>
    <row r="1406" spans="1:15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>
        <f t="shared" si="84"/>
        <v>0.36183479441906408</v>
      </c>
      <c r="M1406" s="45">
        <f t="shared" si="85"/>
        <v>0.113603090328612</v>
      </c>
      <c r="N1406" s="2">
        <f t="shared" si="86"/>
        <v>1288100000</v>
      </c>
      <c r="O1406" s="2">
        <f t="shared" si="87"/>
        <v>4102700000</v>
      </c>
    </row>
    <row r="1407" spans="1:15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>
        <f t="shared" si="84"/>
        <v>0.36448916020694966</v>
      </c>
      <c r="M1407" s="45">
        <f t="shared" si="85"/>
        <v>0.12450097567088562</v>
      </c>
      <c r="N1407" s="2">
        <f t="shared" si="86"/>
        <v>1390900000</v>
      </c>
      <c r="O1407" s="2">
        <f t="shared" si="87"/>
        <v>4072000000</v>
      </c>
    </row>
    <row r="1408" spans="1:15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>
        <f t="shared" si="84"/>
        <v>0.37408936696210193</v>
      </c>
      <c r="M1408" s="45">
        <f t="shared" si="85"/>
        <v>0.12872033593702056</v>
      </c>
      <c r="N1408" s="2">
        <f t="shared" si="86"/>
        <v>1468300000</v>
      </c>
      <c r="O1408" s="2">
        <f t="shared" si="87"/>
        <v>4267200000</v>
      </c>
    </row>
    <row r="1409" spans="1:15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>
        <f t="shared" si="84"/>
        <v>0.42779017857142854</v>
      </c>
      <c r="M1409" s="45">
        <f t="shared" si="85"/>
        <v>0.19614955357142858</v>
      </c>
      <c r="N1409" s="2">
        <f t="shared" si="86"/>
        <v>351500000</v>
      </c>
      <c r="O1409" s="2">
        <f t="shared" si="87"/>
        <v>766600000</v>
      </c>
    </row>
    <row r="1410" spans="1:15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>
        <f t="shared" si="84"/>
        <v>0.44630154920357845</v>
      </c>
      <c r="M1410" s="45">
        <f t="shared" si="85"/>
        <v>0.24678158411520837</v>
      </c>
      <c r="N1410" s="2">
        <f t="shared" si="86"/>
        <v>565500000</v>
      </c>
      <c r="O1410" s="2">
        <f t="shared" si="87"/>
        <v>1022700000</v>
      </c>
    </row>
    <row r="1411" spans="1:15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>
        <f t="shared" ref="L1411:L1474" si="88">1-(F1411/E1411)</f>
        <v>0.47707463785907189</v>
      </c>
      <c r="M1411" s="45">
        <f t="shared" ref="M1411:M1474" si="89">N1411/E1411</f>
        <v>0.31503191750552417</v>
      </c>
      <c r="N1411" s="2">
        <f t="shared" ref="N1411:N1474" si="90">O1411-SUM(G1411:I1411)</f>
        <v>1026500000</v>
      </c>
      <c r="O1411" s="2">
        <f t="shared" ref="O1411:O1474" si="91">E1411-F1411</f>
        <v>1554500000</v>
      </c>
    </row>
    <row r="1412" spans="1:15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>
        <f t="shared" si="88"/>
        <v>0.50629370629370629</v>
      </c>
      <c r="M1412" s="45">
        <f t="shared" si="89"/>
        <v>0.34159318941927636</v>
      </c>
      <c r="N1412" s="2">
        <f t="shared" si="90"/>
        <v>1123500000</v>
      </c>
      <c r="O1412" s="2">
        <f t="shared" si="91"/>
        <v>1665200000</v>
      </c>
    </row>
    <row r="1413" spans="1:15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>
        <f t="shared" si="88"/>
        <v>0.91025641025641024</v>
      </c>
      <c r="M1413" s="45">
        <f t="shared" si="89"/>
        <v>0.30732600732600734</v>
      </c>
      <c r="N1413" s="2">
        <f t="shared" si="90"/>
        <v>839000000</v>
      </c>
      <c r="O1413" s="2">
        <f t="shared" si="91"/>
        <v>2485000000</v>
      </c>
    </row>
    <row r="1414" spans="1:15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>
        <f t="shared" si="88"/>
        <v>0.90269949569860575</v>
      </c>
      <c r="M1414" s="45">
        <f t="shared" si="89"/>
        <v>0.3571640462770691</v>
      </c>
      <c r="N1414" s="2">
        <f t="shared" si="90"/>
        <v>1204000000</v>
      </c>
      <c r="O1414" s="2">
        <f t="shared" si="91"/>
        <v>3043000000</v>
      </c>
    </row>
    <row r="1415" spans="1:15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>
        <f t="shared" si="88"/>
        <v>0.89425458147597825</v>
      </c>
      <c r="M1415" s="45">
        <f t="shared" si="89"/>
        <v>0.34001981178801388</v>
      </c>
      <c r="N1415" s="2">
        <f t="shared" si="90"/>
        <v>1373000000</v>
      </c>
      <c r="O1415" s="2">
        <f t="shared" si="91"/>
        <v>3611000000</v>
      </c>
    </row>
    <row r="1416" spans="1:15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>
        <f t="shared" si="88"/>
        <v>0.78008298755186722</v>
      </c>
      <c r="M1416" s="45">
        <f t="shared" si="89"/>
        <v>4.6281519310564956E-2</v>
      </c>
      <c r="N1416" s="2">
        <f t="shared" si="90"/>
        <v>145000000</v>
      </c>
      <c r="O1416" s="2">
        <f t="shared" si="91"/>
        <v>2444000000</v>
      </c>
    </row>
    <row r="1417" spans="1:15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>
        <f t="shared" si="88"/>
        <v>0.96645974242564625</v>
      </c>
      <c r="M1417" s="45">
        <f t="shared" si="89"/>
        <v>0.34828129343092745</v>
      </c>
      <c r="N1417" s="2">
        <f t="shared" si="90"/>
        <v>3759000000</v>
      </c>
      <c r="O1417" s="2">
        <f t="shared" si="91"/>
        <v>10431000000</v>
      </c>
    </row>
    <row r="1418" spans="1:15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>
        <f t="shared" si="88"/>
        <v>0.96833996444594939</v>
      </c>
      <c r="M1418" s="45">
        <f t="shared" si="89"/>
        <v>0.29713028019977988</v>
      </c>
      <c r="N1418" s="2">
        <f t="shared" si="90"/>
        <v>3510000000</v>
      </c>
      <c r="O1418" s="2">
        <f t="shared" si="91"/>
        <v>11439000000</v>
      </c>
    </row>
    <row r="1419" spans="1:15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>
        <f t="shared" si="88"/>
        <v>0.96307063722794062</v>
      </c>
      <c r="M1419" s="45">
        <f t="shared" si="89"/>
        <v>0.30156360493439144</v>
      </c>
      <c r="N1419" s="2">
        <f t="shared" si="90"/>
        <v>3838000000</v>
      </c>
      <c r="O1419" s="2">
        <f t="shared" si="91"/>
        <v>12257000000</v>
      </c>
    </row>
    <row r="1420" spans="1:15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>
        <f t="shared" si="88"/>
        <v>0.95543318649045517</v>
      </c>
      <c r="M1420" s="45">
        <f t="shared" si="89"/>
        <v>0.29801762114537445</v>
      </c>
      <c r="N1420" s="2">
        <f t="shared" si="90"/>
        <v>4059000000</v>
      </c>
      <c r="O1420" s="2">
        <f t="shared" si="91"/>
        <v>13013000000</v>
      </c>
    </row>
    <row r="1421" spans="1:15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>
        <f t="shared" si="88"/>
        <v>0.6672209289435761</v>
      </c>
      <c r="M1421" s="45">
        <f t="shared" si="89"/>
        <v>0.13923068395964971</v>
      </c>
      <c r="N1421" s="2">
        <f t="shared" si="90"/>
        <v>1256000000</v>
      </c>
      <c r="O1421" s="2">
        <f t="shared" si="91"/>
        <v>6019000000</v>
      </c>
    </row>
    <row r="1422" spans="1:15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>
        <f t="shared" si="88"/>
        <v>0.65695090439276482</v>
      </c>
      <c r="M1422" s="45">
        <f t="shared" si="89"/>
        <v>0.12878552971576226</v>
      </c>
      <c r="N1422" s="2">
        <f t="shared" si="90"/>
        <v>1246000000</v>
      </c>
      <c r="O1422" s="2">
        <f t="shared" si="91"/>
        <v>6356000000</v>
      </c>
    </row>
    <row r="1423" spans="1:15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>
        <f t="shared" si="88"/>
        <v>0.66378443595415249</v>
      </c>
      <c r="M1423" s="45">
        <f t="shared" si="89"/>
        <v>0.18711039613915142</v>
      </c>
      <c r="N1423" s="2">
        <f t="shared" si="90"/>
        <v>1861000000</v>
      </c>
      <c r="O1423" s="2">
        <f t="shared" si="91"/>
        <v>6602000000</v>
      </c>
    </row>
    <row r="1424" spans="1:15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>
        <f t="shared" si="88"/>
        <v>0.66181015452538627</v>
      </c>
      <c r="M1424" s="45">
        <f t="shared" si="89"/>
        <v>0.19125827814569538</v>
      </c>
      <c r="N1424" s="2">
        <f t="shared" si="90"/>
        <v>2166000000</v>
      </c>
      <c r="O1424" s="2">
        <f t="shared" si="91"/>
        <v>7495000000</v>
      </c>
    </row>
    <row r="1425" spans="1:15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>
        <f t="shared" si="88"/>
        <v>0.82985809441065739</v>
      </c>
      <c r="M1425" s="45">
        <f t="shared" si="89"/>
        <v>0.17130031856356792</v>
      </c>
      <c r="N1425" s="2">
        <f t="shared" si="90"/>
        <v>1183000000</v>
      </c>
      <c r="O1425" s="2">
        <f t="shared" si="91"/>
        <v>5731000000</v>
      </c>
    </row>
    <row r="1426" spans="1:15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>
        <f t="shared" si="88"/>
        <v>0.81090126703322973</v>
      </c>
      <c r="M1426" s="45">
        <f t="shared" si="89"/>
        <v>9.3473583552474301E-2</v>
      </c>
      <c r="N1426" s="2">
        <f t="shared" si="90"/>
        <v>391000000</v>
      </c>
      <c r="O1426" s="2">
        <f t="shared" si="91"/>
        <v>3392000000</v>
      </c>
    </row>
    <row r="1427" spans="1:15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>
        <f t="shared" si="88"/>
        <v>0.8162285136501517</v>
      </c>
      <c r="M1427" s="45">
        <f t="shared" si="89"/>
        <v>8.0384226491405461E-2</v>
      </c>
      <c r="N1427" s="2">
        <f t="shared" si="90"/>
        <v>318000000</v>
      </c>
      <c r="O1427" s="2">
        <f t="shared" si="91"/>
        <v>3229000000</v>
      </c>
    </row>
    <row r="1428" spans="1:15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>
        <f t="shared" si="88"/>
        <v>0.82916666666666661</v>
      </c>
      <c r="M1428" s="45">
        <f t="shared" si="89"/>
        <v>0.16472222222222221</v>
      </c>
      <c r="N1428" s="2">
        <f t="shared" si="90"/>
        <v>593000000</v>
      </c>
      <c r="O1428" s="2">
        <f t="shared" si="91"/>
        <v>2985000000</v>
      </c>
    </row>
    <row r="1429" spans="1:15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>
        <f t="shared" si="88"/>
        <v>0.18005820734587574</v>
      </c>
      <c r="M1429" s="45">
        <f t="shared" si="89"/>
        <v>3.7343660330259237E-2</v>
      </c>
      <c r="N1429" s="2">
        <f t="shared" si="90"/>
        <v>1658478000</v>
      </c>
      <c r="O1429" s="2">
        <f t="shared" si="91"/>
        <v>7996607000</v>
      </c>
    </row>
    <row r="1430" spans="1:15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>
        <f t="shared" si="88"/>
        <v>0.17587302817103667</v>
      </c>
      <c r="M1430" s="45">
        <f t="shared" si="89"/>
        <v>0.17587302817103667</v>
      </c>
      <c r="N1430" s="2">
        <f t="shared" si="90"/>
        <v>8181035000</v>
      </c>
      <c r="O1430" s="2">
        <f t="shared" si="91"/>
        <v>8181035000</v>
      </c>
    </row>
    <row r="1431" spans="1:15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>
        <f t="shared" si="88"/>
        <v>0.17566524033975484</v>
      </c>
      <c r="M1431" s="45">
        <f t="shared" si="89"/>
        <v>0.17566524033975481</v>
      </c>
      <c r="N1431" s="2">
        <f t="shared" si="90"/>
        <v>8551516000</v>
      </c>
      <c r="O1431" s="2">
        <f t="shared" si="91"/>
        <v>8551516000</v>
      </c>
    </row>
    <row r="1432" spans="1:15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>
        <f t="shared" si="88"/>
        <v>0.17949225760662468</v>
      </c>
      <c r="M1432" s="45">
        <f t="shared" si="89"/>
        <v>0.17949225760662471</v>
      </c>
      <c r="N1432" s="2">
        <f t="shared" si="90"/>
        <v>9040472000</v>
      </c>
      <c r="O1432" s="2">
        <f t="shared" si="91"/>
        <v>9040472000</v>
      </c>
    </row>
    <row r="1433" spans="1:15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>
        <f t="shared" si="88"/>
        <v>0.56661487515105857</v>
      </c>
      <c r="M1433" s="45">
        <f t="shared" si="89"/>
        <v>0.10199004975124377</v>
      </c>
      <c r="N1433" s="2">
        <f t="shared" si="90"/>
        <v>12997000000</v>
      </c>
      <c r="O1433" s="2">
        <f t="shared" si="91"/>
        <v>72206000000</v>
      </c>
    </row>
    <row r="1434" spans="1:15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>
        <f t="shared" si="88"/>
        <v>0.60240617621473835</v>
      </c>
      <c r="M1434" s="45">
        <f t="shared" si="89"/>
        <v>0.23884677519572511</v>
      </c>
      <c r="N1434" s="2">
        <f t="shared" si="90"/>
        <v>30752000000</v>
      </c>
      <c r="O1434" s="2">
        <f t="shared" si="91"/>
        <v>77561000000</v>
      </c>
    </row>
    <row r="1435" spans="1:15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>
        <f t="shared" si="88"/>
        <v>0.54589382922980512</v>
      </c>
      <c r="M1435" s="45">
        <f t="shared" si="89"/>
        <v>9.2202918903410425E-2</v>
      </c>
      <c r="N1435" s="2">
        <f t="shared" si="90"/>
        <v>12212000000</v>
      </c>
      <c r="O1435" s="2">
        <f t="shared" si="91"/>
        <v>72302000000</v>
      </c>
    </row>
    <row r="1436" spans="1:15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>
        <f t="shared" si="88"/>
        <v>0.54328648987404726</v>
      </c>
      <c r="M1436" s="45">
        <f t="shared" si="89"/>
        <v>0.16883399976839394</v>
      </c>
      <c r="N1436" s="2">
        <f t="shared" si="90"/>
        <v>24785000000</v>
      </c>
      <c r="O1436" s="2">
        <f t="shared" si="91"/>
        <v>79755000000</v>
      </c>
    </row>
    <row r="1437" spans="1:15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>
        <f t="shared" si="88"/>
        <v>0.39478376643446422</v>
      </c>
      <c r="M1437" s="45">
        <f t="shared" si="89"/>
        <v>0.11095789448657901</v>
      </c>
      <c r="N1437" s="2">
        <f t="shared" si="90"/>
        <v>466700000</v>
      </c>
      <c r="O1437" s="2">
        <f t="shared" si="91"/>
        <v>1660500000</v>
      </c>
    </row>
    <row r="1438" spans="1:15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>
        <f t="shared" si="88"/>
        <v>0.39866869256927862</v>
      </c>
      <c r="M1438" s="45">
        <f t="shared" si="89"/>
        <v>0.11796059137061959</v>
      </c>
      <c r="N1438" s="2">
        <f t="shared" si="90"/>
        <v>489100000</v>
      </c>
      <c r="O1438" s="2">
        <f t="shared" si="91"/>
        <v>1653000000</v>
      </c>
    </row>
    <row r="1439" spans="1:15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>
        <f t="shared" si="88"/>
        <v>0.39355290819901889</v>
      </c>
      <c r="M1439" s="45">
        <f t="shared" si="89"/>
        <v>9.8724597056762439E-2</v>
      </c>
      <c r="N1439" s="2">
        <f t="shared" si="90"/>
        <v>352200000</v>
      </c>
      <c r="O1439" s="2">
        <f t="shared" si="91"/>
        <v>1404000000</v>
      </c>
    </row>
    <row r="1440" spans="1:15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>
        <f t="shared" si="88"/>
        <v>0.38524053224155574</v>
      </c>
      <c r="M1440" s="45">
        <f t="shared" si="89"/>
        <v>5.8259979529170933E-2</v>
      </c>
      <c r="N1440" s="2">
        <f t="shared" si="90"/>
        <v>284600000</v>
      </c>
      <c r="O1440" s="2">
        <f t="shared" si="91"/>
        <v>1881900000</v>
      </c>
    </row>
    <row r="1441" spans="1:15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>
        <f t="shared" si="88"/>
        <v>0.55947467166979359</v>
      </c>
      <c r="M1441" s="45">
        <f t="shared" si="89"/>
        <v>0.2176360225140713</v>
      </c>
      <c r="N1441" s="2">
        <f t="shared" si="90"/>
        <v>580000000</v>
      </c>
      <c r="O1441" s="2">
        <f t="shared" si="91"/>
        <v>1491000000</v>
      </c>
    </row>
    <row r="1442" spans="1:15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>
        <f t="shared" si="88"/>
        <v>0.54717682020802383</v>
      </c>
      <c r="M1442" s="45">
        <f t="shared" si="89"/>
        <v>0.1976225854383358</v>
      </c>
      <c r="N1442" s="2">
        <f t="shared" si="90"/>
        <v>532000000</v>
      </c>
      <c r="O1442" s="2">
        <f t="shared" si="91"/>
        <v>1473000000</v>
      </c>
    </row>
    <row r="1443" spans="1:15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>
        <f t="shared" si="88"/>
        <v>0.54136163982430452</v>
      </c>
      <c r="M1443" s="45">
        <f t="shared" si="89"/>
        <v>0.18411420204978038</v>
      </c>
      <c r="N1443" s="2">
        <f t="shared" si="90"/>
        <v>503000000</v>
      </c>
      <c r="O1443" s="2">
        <f t="shared" si="91"/>
        <v>1479000000</v>
      </c>
    </row>
    <row r="1444" spans="1:15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>
        <f t="shared" si="88"/>
        <v>0.5043478260869565</v>
      </c>
      <c r="M1444" s="45">
        <f t="shared" si="89"/>
        <v>0.11185770750988143</v>
      </c>
      <c r="N1444" s="2">
        <f t="shared" si="90"/>
        <v>283000000</v>
      </c>
      <c r="O1444" s="2">
        <f t="shared" si="91"/>
        <v>1276000000</v>
      </c>
    </row>
    <row r="1445" spans="1:15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>
        <f t="shared" si="88"/>
        <v>0.54539700685928083</v>
      </c>
      <c r="M1445" s="45">
        <f t="shared" si="89"/>
        <v>0.3894486593223862</v>
      </c>
      <c r="N1445" s="2">
        <f t="shared" si="90"/>
        <v>749455000</v>
      </c>
      <c r="O1445" s="2">
        <f t="shared" si="91"/>
        <v>1049562000</v>
      </c>
    </row>
    <row r="1446" spans="1:15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>
        <f t="shared" si="88"/>
        <v>0.53431277935156296</v>
      </c>
      <c r="M1446" s="45">
        <f t="shared" si="89"/>
        <v>0.39100579626837306</v>
      </c>
      <c r="N1446" s="2">
        <f t="shared" si="90"/>
        <v>927820000</v>
      </c>
      <c r="O1446" s="2">
        <f t="shared" si="91"/>
        <v>1267874000</v>
      </c>
    </row>
    <row r="1447" spans="1:15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>
        <f t="shared" si="88"/>
        <v>0.5355683079588418</v>
      </c>
      <c r="M1447" s="45">
        <f t="shared" si="89"/>
        <v>0.39673305345358434</v>
      </c>
      <c r="N1447" s="2">
        <f t="shared" si="90"/>
        <v>1074002000</v>
      </c>
      <c r="O1447" s="2">
        <f t="shared" si="91"/>
        <v>1449845000</v>
      </c>
    </row>
    <row r="1448" spans="1:15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>
        <f t="shared" si="88"/>
        <v>0.54488774870239154</v>
      </c>
      <c r="M1448" s="45">
        <f t="shared" si="89"/>
        <v>0.39974635895505189</v>
      </c>
      <c r="N1448" s="2">
        <f t="shared" si="90"/>
        <v>1267760000</v>
      </c>
      <c r="O1448" s="2">
        <f t="shared" si="91"/>
        <v>1728063000</v>
      </c>
    </row>
    <row r="1449" spans="1:15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>
        <f t="shared" si="88"/>
        <v>0.32054433713784025</v>
      </c>
      <c r="M1449" s="45">
        <f t="shared" si="89"/>
        <v>0.14231782265144863</v>
      </c>
      <c r="N1449" s="2">
        <f t="shared" si="90"/>
        <v>1621000000</v>
      </c>
      <c r="O1449" s="2">
        <f t="shared" si="91"/>
        <v>3651000000</v>
      </c>
    </row>
    <row r="1450" spans="1:15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>
        <f t="shared" si="88"/>
        <v>0.33174642946629918</v>
      </c>
      <c r="M1450" s="45">
        <f t="shared" si="89"/>
        <v>0.15493193017622986</v>
      </c>
      <c r="N1450" s="2">
        <f t="shared" si="90"/>
        <v>1855000000</v>
      </c>
      <c r="O1450" s="2">
        <f t="shared" si="91"/>
        <v>3972000000</v>
      </c>
    </row>
    <row r="1451" spans="1:15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>
        <f t="shared" si="88"/>
        <v>0.33409629690182296</v>
      </c>
      <c r="M1451" s="45">
        <f t="shared" si="89"/>
        <v>0.15989536499632143</v>
      </c>
      <c r="N1451" s="2">
        <f t="shared" si="90"/>
        <v>1956000000</v>
      </c>
      <c r="O1451" s="2">
        <f t="shared" si="91"/>
        <v>4087000000</v>
      </c>
    </row>
    <row r="1452" spans="1:15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>
        <f t="shared" si="88"/>
        <v>0.32954731165223072</v>
      </c>
      <c r="M1452" s="45">
        <f t="shared" si="89"/>
        <v>0.15737865664324235</v>
      </c>
      <c r="N1452" s="2">
        <f t="shared" si="90"/>
        <v>1926000000</v>
      </c>
      <c r="O1452" s="2">
        <f t="shared" si="91"/>
        <v>4033000000</v>
      </c>
    </row>
    <row r="1453" spans="1:15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>
        <f t="shared" si="88"/>
        <v>0.45007684193202679</v>
      </c>
      <c r="M1453" s="45">
        <f t="shared" si="89"/>
        <v>0.17034381510712196</v>
      </c>
      <c r="N1453" s="2">
        <f t="shared" si="90"/>
        <v>911884000</v>
      </c>
      <c r="O1453" s="2">
        <f t="shared" si="91"/>
        <v>2409350000</v>
      </c>
    </row>
    <row r="1454" spans="1:15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>
        <f t="shared" si="88"/>
        <v>0.58657632633303869</v>
      </c>
      <c r="M1454" s="45">
        <f t="shared" si="89"/>
        <v>0.2080869652546935</v>
      </c>
      <c r="N1454" s="2">
        <f t="shared" si="90"/>
        <v>333589000</v>
      </c>
      <c r="O1454" s="2">
        <f t="shared" si="91"/>
        <v>940354000</v>
      </c>
    </row>
    <row r="1455" spans="1:15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>
        <f t="shared" si="88"/>
        <v>0.63635235122561973</v>
      </c>
      <c r="M1455" s="45">
        <f t="shared" si="89"/>
        <v>0.28652688488546502</v>
      </c>
      <c r="N1455" s="2">
        <f t="shared" si="90"/>
        <v>752460000</v>
      </c>
      <c r="O1455" s="2">
        <f t="shared" si="91"/>
        <v>1671151000</v>
      </c>
    </row>
    <row r="1456" spans="1:15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>
        <f t="shared" si="88"/>
        <v>0.69736065383020673</v>
      </c>
      <c r="M1456" s="45">
        <f t="shared" si="89"/>
        <v>0.28001193072965919</v>
      </c>
      <c r="N1456" s="2">
        <f t="shared" si="90"/>
        <v>854301000</v>
      </c>
      <c r="O1456" s="2">
        <f t="shared" si="91"/>
        <v>2127609000</v>
      </c>
    </row>
    <row r="1457" spans="1:15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>
        <f t="shared" si="88"/>
        <v>0.31013219464945907</v>
      </c>
      <c r="M1457" s="45">
        <f t="shared" si="89"/>
        <v>7.6110830684438135E-2</v>
      </c>
      <c r="N1457" s="2">
        <f t="shared" si="90"/>
        <v>5579000000</v>
      </c>
      <c r="O1457" s="2">
        <f t="shared" si="91"/>
        <v>22733000000</v>
      </c>
    </row>
    <row r="1458" spans="1:15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>
        <f t="shared" si="88"/>
        <v>0.2979839784508761</v>
      </c>
      <c r="M1458" s="45">
        <f t="shared" si="89"/>
        <v>6.7046395151447127E-2</v>
      </c>
      <c r="N1458" s="2">
        <f t="shared" si="90"/>
        <v>4779000000</v>
      </c>
      <c r="O1458" s="2">
        <f t="shared" si="91"/>
        <v>21240000000</v>
      </c>
    </row>
    <row r="1459" spans="1:15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>
        <f t="shared" si="88"/>
        <v>0.29386653446803823</v>
      </c>
      <c r="M1459" s="45">
        <f t="shared" si="89"/>
        <v>6.2450081247073727E-2</v>
      </c>
      <c r="N1459" s="2">
        <f t="shared" si="90"/>
        <v>4535000000</v>
      </c>
      <c r="O1459" s="2">
        <f t="shared" si="91"/>
        <v>21340000000</v>
      </c>
    </row>
    <row r="1460" spans="1:15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>
        <f t="shared" si="88"/>
        <v>0.29529037067154573</v>
      </c>
      <c r="M1460" s="45">
        <f t="shared" si="89"/>
        <v>6.6544690655282235E-2</v>
      </c>
      <c r="N1460" s="2">
        <f t="shared" si="90"/>
        <v>4910000000</v>
      </c>
      <c r="O1460" s="2">
        <f t="shared" si="91"/>
        <v>21788000000</v>
      </c>
    </row>
    <row r="1461" spans="1:15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>
        <f t="shared" si="88"/>
        <v>0.57014813735208203</v>
      </c>
      <c r="M1461" s="45">
        <f t="shared" si="89"/>
        <v>0.18375625848488067</v>
      </c>
      <c r="N1461" s="2">
        <f t="shared" si="90"/>
        <v>697217000</v>
      </c>
      <c r="O1461" s="2">
        <f t="shared" si="91"/>
        <v>2163284000</v>
      </c>
    </row>
    <row r="1462" spans="1:15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>
        <f t="shared" si="88"/>
        <v>0.58058594428319821</v>
      </c>
      <c r="M1462" s="45">
        <f t="shared" si="89"/>
        <v>7.5488080176626726E-2</v>
      </c>
      <c r="N1462" s="2">
        <f t="shared" si="90"/>
        <v>304300000</v>
      </c>
      <c r="O1462" s="2">
        <f t="shared" si="91"/>
        <v>2340400000</v>
      </c>
    </row>
    <row r="1463" spans="1:15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>
        <f t="shared" si="88"/>
        <v>0.59700228240664488</v>
      </c>
      <c r="M1463" s="45">
        <f t="shared" si="89"/>
        <v>0.20974611167321583</v>
      </c>
      <c r="N1463" s="2">
        <f t="shared" si="90"/>
        <v>891400000</v>
      </c>
      <c r="O1463" s="2">
        <f t="shared" si="91"/>
        <v>2537200000</v>
      </c>
    </row>
    <row r="1464" spans="1:15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>
        <f t="shared" si="88"/>
        <v>0.60690881629272331</v>
      </c>
      <c r="M1464" s="45">
        <f t="shared" si="89"/>
        <v>0.18516894443226389</v>
      </c>
      <c r="N1464" s="2">
        <f t="shared" si="90"/>
        <v>760100000</v>
      </c>
      <c r="O1464" s="2">
        <f t="shared" si="91"/>
        <v>2491300000</v>
      </c>
    </row>
    <row r="1465" spans="1:15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>
        <f t="shared" si="88"/>
        <v>0.28429037189820128</v>
      </c>
      <c r="M1465" s="45">
        <f t="shared" si="89"/>
        <v>0.1200433319375732</v>
      </c>
      <c r="N1465" s="2">
        <f t="shared" si="90"/>
        <v>3106526000</v>
      </c>
      <c r="O1465" s="2">
        <f t="shared" si="91"/>
        <v>7356972000</v>
      </c>
    </row>
    <row r="1466" spans="1:15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>
        <f t="shared" si="88"/>
        <v>0.2850798841951937</v>
      </c>
      <c r="M1466" s="45">
        <f t="shared" si="89"/>
        <v>0.12218237039859246</v>
      </c>
      <c r="N1466" s="2">
        <f t="shared" si="90"/>
        <v>3350570000</v>
      </c>
      <c r="O1466" s="2">
        <f t="shared" si="91"/>
        <v>7817659000</v>
      </c>
    </row>
    <row r="1467" spans="1:15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>
        <f t="shared" si="88"/>
        <v>0.28549999317362884</v>
      </c>
      <c r="M1467" s="45">
        <f t="shared" si="89"/>
        <v>0.1240267735436814</v>
      </c>
      <c r="N1467" s="2">
        <f t="shared" si="90"/>
        <v>3606501000</v>
      </c>
      <c r="O1467" s="2">
        <f t="shared" si="91"/>
        <v>8301885000</v>
      </c>
    </row>
    <row r="1468" spans="1:15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>
        <f t="shared" si="88"/>
        <v>0.28794418654191523</v>
      </c>
      <c r="M1468" s="45">
        <f t="shared" si="89"/>
        <v>0.11971909589865716</v>
      </c>
      <c r="N1468" s="2">
        <f t="shared" si="90"/>
        <v>3704700000</v>
      </c>
      <c r="O1468" s="2">
        <f t="shared" si="91"/>
        <v>8910415000</v>
      </c>
    </row>
    <row r="1469" spans="1:15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>
        <f t="shared" si="88"/>
        <v>0.45516832910063643</v>
      </c>
      <c r="M1469" s="45">
        <f t="shared" si="89"/>
        <v>0.23582705857837102</v>
      </c>
      <c r="N1469" s="2">
        <f t="shared" si="90"/>
        <v>846505000</v>
      </c>
      <c r="O1469" s="2">
        <f t="shared" si="91"/>
        <v>1633834000</v>
      </c>
    </row>
    <row r="1470" spans="1:15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>
        <f t="shared" si="88"/>
        <v>0.47377422298843275</v>
      </c>
      <c r="M1470" s="45">
        <f t="shared" si="89"/>
        <v>0.23918588608208965</v>
      </c>
      <c r="N1470" s="2">
        <f t="shared" si="90"/>
        <v>835776000</v>
      </c>
      <c r="O1470" s="2">
        <f t="shared" si="91"/>
        <v>1655487000</v>
      </c>
    </row>
    <row r="1471" spans="1:15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>
        <f t="shared" si="88"/>
        <v>0.47421711308681125</v>
      </c>
      <c r="M1471" s="45">
        <f t="shared" si="89"/>
        <v>0.23778464377316064</v>
      </c>
      <c r="N1471" s="2">
        <f t="shared" si="90"/>
        <v>860803000</v>
      </c>
      <c r="O1471" s="2">
        <f t="shared" si="91"/>
        <v>1716711000</v>
      </c>
    </row>
    <row r="1472" spans="1:15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>
        <f t="shared" si="88"/>
        <v>0.46463696192179371</v>
      </c>
      <c r="M1472" s="45">
        <f t="shared" si="89"/>
        <v>0.22379565939515117</v>
      </c>
      <c r="N1472" s="2">
        <f t="shared" si="90"/>
        <v>842829000</v>
      </c>
      <c r="O1472" s="2">
        <f t="shared" si="91"/>
        <v>1749853000</v>
      </c>
    </row>
    <row r="1473" spans="1:15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>
        <f t="shared" si="88"/>
        <v>0.42330474264382612</v>
      </c>
      <c r="M1473" s="45">
        <f t="shared" si="89"/>
        <v>0.1250369707191904</v>
      </c>
      <c r="N1473" s="2">
        <f t="shared" si="90"/>
        <v>1564200000</v>
      </c>
      <c r="O1473" s="2">
        <f t="shared" si="91"/>
        <v>5295500000</v>
      </c>
    </row>
    <row r="1474" spans="1:15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>
        <f t="shared" si="88"/>
        <v>0.422381458026172</v>
      </c>
      <c r="M1474" s="45">
        <f t="shared" si="89"/>
        <v>0.1288969695117759</v>
      </c>
      <c r="N1474" s="2">
        <f t="shared" si="90"/>
        <v>1687300000</v>
      </c>
      <c r="O1474" s="2">
        <f t="shared" si="91"/>
        <v>5529100000</v>
      </c>
    </row>
    <row r="1475" spans="1:15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>
        <f t="shared" ref="L1475:L1538" si="92">1-(F1475/E1475)</f>
        <v>0.44358658582796517</v>
      </c>
      <c r="M1475" s="45">
        <f t="shared" ref="M1475:M1538" si="93">N1475/E1475</f>
        <v>0.11277946191739295</v>
      </c>
      <c r="N1475" s="2">
        <f t="shared" ref="N1475:N1538" si="94">O1475-SUM(G1475:I1475)</f>
        <v>1904800000</v>
      </c>
      <c r="O1475" s="2">
        <f t="shared" ref="O1475:O1538" si="95">E1475-F1475</f>
        <v>7492000000</v>
      </c>
    </row>
    <row r="1476" spans="1:15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>
        <f t="shared" si="92"/>
        <v>0.45715986655192331</v>
      </c>
      <c r="M1476" s="45">
        <f t="shared" si="93"/>
        <v>0.14449998231695096</v>
      </c>
      <c r="N1476" s="2">
        <f t="shared" si="94"/>
        <v>2451500000</v>
      </c>
      <c r="O1476" s="2">
        <f t="shared" si="95"/>
        <v>7755900000</v>
      </c>
    </row>
    <row r="1477" spans="1:15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>
        <f t="shared" si="92"/>
        <v>0.98427260812581918</v>
      </c>
      <c r="M1477" s="45">
        <f t="shared" si="93"/>
        <v>0.38794233289646135</v>
      </c>
      <c r="N1477" s="2">
        <f t="shared" si="94"/>
        <v>296000000</v>
      </c>
      <c r="O1477" s="2">
        <f t="shared" si="95"/>
        <v>751000000</v>
      </c>
    </row>
    <row r="1478" spans="1:15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>
        <f t="shared" si="92"/>
        <v>0.98095238095238091</v>
      </c>
      <c r="M1478" s="45">
        <f t="shared" si="93"/>
        <v>0.31111111111111112</v>
      </c>
      <c r="N1478" s="2">
        <f t="shared" si="94"/>
        <v>294000000</v>
      </c>
      <c r="O1478" s="2">
        <f t="shared" si="95"/>
        <v>927000000</v>
      </c>
    </row>
    <row r="1479" spans="1:15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>
        <f t="shared" si="92"/>
        <v>0.9678972712680578</v>
      </c>
      <c r="M1479" s="45">
        <f t="shared" si="93"/>
        <v>0.27287319422150885</v>
      </c>
      <c r="N1479" s="2">
        <f t="shared" si="94"/>
        <v>340000000</v>
      </c>
      <c r="O1479" s="2">
        <f t="shared" si="95"/>
        <v>1206000000</v>
      </c>
    </row>
    <row r="1480" spans="1:15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>
        <f t="shared" si="92"/>
        <v>0.96112600536193027</v>
      </c>
      <c r="M1480" s="45">
        <f t="shared" si="93"/>
        <v>0.15549597855227881</v>
      </c>
      <c r="N1480" s="2">
        <f t="shared" si="94"/>
        <v>232000000</v>
      </c>
      <c r="O1480" s="2">
        <f t="shared" si="95"/>
        <v>1434000000</v>
      </c>
    </row>
    <row r="1481" spans="1:15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>
        <f t="shared" si="92"/>
        <v>0.49192470696040624</v>
      </c>
      <c r="M1481" s="45">
        <f t="shared" si="93"/>
        <v>0.2025886754992173</v>
      </c>
      <c r="N1481" s="2">
        <f t="shared" si="94"/>
        <v>5306000000</v>
      </c>
      <c r="O1481" s="2">
        <f t="shared" si="95"/>
        <v>12884000000</v>
      </c>
    </row>
    <row r="1482" spans="1:15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>
        <f t="shared" si="92"/>
        <v>0.48958563332597338</v>
      </c>
      <c r="M1482" s="45">
        <f t="shared" si="93"/>
        <v>0.20085375726797675</v>
      </c>
      <c r="N1482" s="2">
        <f t="shared" si="94"/>
        <v>5458000000</v>
      </c>
      <c r="O1482" s="2">
        <f t="shared" si="95"/>
        <v>13304000000</v>
      </c>
    </row>
    <row r="1483" spans="1:15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>
        <f t="shared" si="92"/>
        <v>0.48823419727764306</v>
      </c>
      <c r="M1483" s="45">
        <f t="shared" si="93"/>
        <v>0.19067685996643668</v>
      </c>
      <c r="N1483" s="2">
        <f t="shared" si="94"/>
        <v>5113000000</v>
      </c>
      <c r="O1483" s="2">
        <f t="shared" si="95"/>
        <v>13092000000</v>
      </c>
    </row>
    <row r="1484" spans="1:15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>
        <f t="shared" si="92"/>
        <v>0.45447963800904978</v>
      </c>
      <c r="M1484" s="45">
        <f t="shared" si="93"/>
        <v>0.15985520361990951</v>
      </c>
      <c r="N1484" s="2">
        <f t="shared" si="94"/>
        <v>4416000000</v>
      </c>
      <c r="O1484" s="2">
        <f t="shared" si="95"/>
        <v>12555000000</v>
      </c>
    </row>
    <row r="1485" spans="1:15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>
        <f t="shared" si="92"/>
        <v>0.33576623242969739</v>
      </c>
      <c r="M1485" s="45">
        <f t="shared" si="93"/>
        <v>9.3649391525089401E-2</v>
      </c>
      <c r="N1485" s="2">
        <f t="shared" si="94"/>
        <v>436792000</v>
      </c>
      <c r="O1485" s="2">
        <f t="shared" si="95"/>
        <v>1566054000</v>
      </c>
    </row>
    <row r="1486" spans="1:15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>
        <f t="shared" si="92"/>
        <v>0.33953191459700927</v>
      </c>
      <c r="M1486" s="45">
        <f t="shared" si="93"/>
        <v>9.9645987131310815E-2</v>
      </c>
      <c r="N1486" s="2">
        <f t="shared" si="94"/>
        <v>514650000</v>
      </c>
      <c r="O1486" s="2">
        <f t="shared" si="95"/>
        <v>1753609000</v>
      </c>
    </row>
    <row r="1487" spans="1:15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>
        <f t="shared" si="92"/>
        <v>0.34147624662645104</v>
      </c>
      <c r="M1487" s="45">
        <f t="shared" si="93"/>
        <v>0.10320402891250702</v>
      </c>
      <c r="N1487" s="2">
        <f t="shared" si="94"/>
        <v>589472000</v>
      </c>
      <c r="O1487" s="2">
        <f t="shared" si="95"/>
        <v>1950415000</v>
      </c>
    </row>
    <row r="1488" spans="1:15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>
        <f t="shared" si="92"/>
        <v>0.34420165270833225</v>
      </c>
      <c r="M1488" s="45">
        <f t="shared" si="93"/>
        <v>0.10447398517338854</v>
      </c>
      <c r="N1488" s="2">
        <f t="shared" si="94"/>
        <v>650508000</v>
      </c>
      <c r="O1488" s="2">
        <f t="shared" si="95"/>
        <v>2143174000</v>
      </c>
    </row>
    <row r="1489" spans="1:15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>
        <f t="shared" si="92"/>
        <v>6.8598359224995686E-2</v>
      </c>
      <c r="M1489" s="45">
        <f t="shared" si="93"/>
        <v>4.0001163670215861E-2</v>
      </c>
      <c r="N1489" s="2">
        <f t="shared" si="94"/>
        <v>1375000000</v>
      </c>
      <c r="O1489" s="2">
        <f t="shared" si="95"/>
        <v>2358000000</v>
      </c>
    </row>
    <row r="1490" spans="1:15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>
        <f t="shared" si="92"/>
        <v>7.1447578499201692E-2</v>
      </c>
      <c r="M1490" s="45">
        <f t="shared" si="93"/>
        <v>3.8052155401809472E-2</v>
      </c>
      <c r="N1490" s="2">
        <f t="shared" si="94"/>
        <v>1430000000</v>
      </c>
      <c r="O1490" s="2">
        <f t="shared" si="95"/>
        <v>2685000000</v>
      </c>
    </row>
    <row r="1491" spans="1:15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>
        <f t="shared" si="92"/>
        <v>9.4675271312208431E-2</v>
      </c>
      <c r="M1491" s="45">
        <f t="shared" si="93"/>
        <v>5.2425494887970416E-2</v>
      </c>
      <c r="N1491" s="2">
        <f t="shared" si="94"/>
        <v>2169000000</v>
      </c>
      <c r="O1491" s="2">
        <f t="shared" si="95"/>
        <v>3917000000</v>
      </c>
    </row>
    <row r="1492" spans="1:15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>
        <f t="shared" si="92"/>
        <v>0.12735554892763212</v>
      </c>
      <c r="M1492" s="45">
        <f t="shared" si="93"/>
        <v>7.6814619994034869E-2</v>
      </c>
      <c r="N1492" s="2">
        <f t="shared" si="94"/>
        <v>2833000000</v>
      </c>
      <c r="O1492" s="2">
        <f t="shared" si="95"/>
        <v>4697000000</v>
      </c>
    </row>
    <row r="1493" spans="1:15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>
        <f t="shared" si="92"/>
        <v>0.12627058941930291</v>
      </c>
      <c r="M1493" s="45">
        <f t="shared" si="93"/>
        <v>5.5151128853701901E-2</v>
      </c>
      <c r="N1493" s="2">
        <f t="shared" si="94"/>
        <v>1644000000</v>
      </c>
      <c r="O1493" s="2">
        <f t="shared" si="95"/>
        <v>3764000000</v>
      </c>
    </row>
    <row r="1494" spans="1:15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>
        <f t="shared" si="92"/>
        <v>9.3508151378952742E-2</v>
      </c>
      <c r="M1494" s="45">
        <f t="shared" si="93"/>
        <v>2.0717534108135423E-2</v>
      </c>
      <c r="N1494" s="2">
        <f t="shared" si="94"/>
        <v>779000000</v>
      </c>
      <c r="O1494" s="2">
        <f t="shared" si="95"/>
        <v>3516000000</v>
      </c>
    </row>
    <row r="1495" spans="1:15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>
        <f t="shared" si="92"/>
        <v>0.12206826963305684</v>
      </c>
      <c r="M1495" s="45">
        <f t="shared" si="93"/>
        <v>4.0262840548322791E-2</v>
      </c>
      <c r="N1495" s="2">
        <f t="shared" si="94"/>
        <v>1636000000</v>
      </c>
      <c r="O1495" s="2">
        <f t="shared" si="95"/>
        <v>4960000000</v>
      </c>
    </row>
    <row r="1496" spans="1:15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>
        <f t="shared" si="92"/>
        <v>0.21751245167357458</v>
      </c>
      <c r="M1496" s="45">
        <f t="shared" si="93"/>
        <v>9.9926857302079342E-2</v>
      </c>
      <c r="N1496" s="2">
        <f t="shared" si="94"/>
        <v>2869000000</v>
      </c>
      <c r="O1496" s="2">
        <f t="shared" si="95"/>
        <v>6245000000</v>
      </c>
    </row>
    <row r="1497" spans="1:15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>
        <f t="shared" si="92"/>
        <v>0.33688140382491327</v>
      </c>
      <c r="M1497" s="45">
        <f t="shared" si="93"/>
        <v>0.19883337970301473</v>
      </c>
      <c r="N1497" s="2">
        <f t="shared" si="94"/>
        <v>356619000</v>
      </c>
      <c r="O1497" s="2">
        <f t="shared" si="95"/>
        <v>604216000</v>
      </c>
    </row>
    <row r="1498" spans="1:15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>
        <f t="shared" si="92"/>
        <v>0.33661062682113352</v>
      </c>
      <c r="M1498" s="45">
        <f t="shared" si="93"/>
        <v>0.18529238654171742</v>
      </c>
      <c r="N1498" s="2">
        <f t="shared" si="94"/>
        <v>382500000</v>
      </c>
      <c r="O1498" s="2">
        <f t="shared" si="95"/>
        <v>694867000</v>
      </c>
    </row>
    <row r="1499" spans="1:15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>
        <f t="shared" si="92"/>
        <v>0.31795018711606671</v>
      </c>
      <c r="M1499" s="45">
        <f t="shared" si="93"/>
        <v>0.17640445351360121</v>
      </c>
      <c r="N1499" s="2">
        <f t="shared" si="94"/>
        <v>431640000</v>
      </c>
      <c r="O1499" s="2">
        <f t="shared" si="95"/>
        <v>777985000</v>
      </c>
    </row>
    <row r="1500" spans="1:15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>
        <f t="shared" si="92"/>
        <v>0.33255850516326257</v>
      </c>
      <c r="M1500" s="45">
        <f t="shared" si="93"/>
        <v>0.1921565467104101</v>
      </c>
      <c r="N1500" s="2">
        <f t="shared" si="94"/>
        <v>534107000</v>
      </c>
      <c r="O1500" s="2">
        <f t="shared" si="95"/>
        <v>924360000</v>
      </c>
    </row>
    <row r="1501" spans="1:15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>
        <f t="shared" si="92"/>
        <v>0.49653021442495127</v>
      </c>
      <c r="M1501" s="45">
        <f t="shared" si="93"/>
        <v>0.20951267056530215</v>
      </c>
      <c r="N1501" s="2">
        <f t="shared" si="94"/>
        <v>2687000000</v>
      </c>
      <c r="O1501" s="2">
        <f t="shared" si="95"/>
        <v>6368000000</v>
      </c>
    </row>
    <row r="1502" spans="1:15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>
        <f t="shared" si="92"/>
        <v>0.52142564522736579</v>
      </c>
      <c r="M1502" s="45">
        <f t="shared" si="93"/>
        <v>0.24448996312986482</v>
      </c>
      <c r="N1502" s="2">
        <f t="shared" si="94"/>
        <v>2984000000</v>
      </c>
      <c r="O1502" s="2">
        <f t="shared" si="95"/>
        <v>6364000000</v>
      </c>
    </row>
    <row r="1503" spans="1:15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>
        <f t="shared" si="92"/>
        <v>0.56933691069375247</v>
      </c>
      <c r="M1503" s="45">
        <f t="shared" si="93"/>
        <v>0.32395553852050596</v>
      </c>
      <c r="N1503" s="2">
        <f t="shared" si="94"/>
        <v>4226000000</v>
      </c>
      <c r="O1503" s="2">
        <f t="shared" si="95"/>
        <v>7427000000</v>
      </c>
    </row>
    <row r="1504" spans="1:15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>
        <f t="shared" si="92"/>
        <v>0.58153846153846156</v>
      </c>
      <c r="M1504" s="45">
        <f t="shared" si="93"/>
        <v>0.3486153846153846</v>
      </c>
      <c r="N1504" s="2">
        <f t="shared" si="94"/>
        <v>4532000000</v>
      </c>
      <c r="O1504" s="2">
        <f t="shared" si="95"/>
        <v>7560000000</v>
      </c>
    </row>
    <row r="1505" spans="1:15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>
        <f t="shared" si="92"/>
        <v>0.18125357522268526</v>
      </c>
      <c r="M1505" s="45">
        <f t="shared" si="93"/>
        <v>8.6050502574160331E-2</v>
      </c>
      <c r="N1505" s="2">
        <f t="shared" si="94"/>
        <v>1053000000</v>
      </c>
      <c r="O1505" s="2">
        <f t="shared" si="95"/>
        <v>2218000000</v>
      </c>
    </row>
    <row r="1506" spans="1:15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>
        <f t="shared" si="92"/>
        <v>0.16300396563119635</v>
      </c>
      <c r="M1506" s="45">
        <f t="shared" si="93"/>
        <v>6.9976867151354927E-2</v>
      </c>
      <c r="N1506" s="2">
        <f t="shared" si="94"/>
        <v>847000000</v>
      </c>
      <c r="O1506" s="2">
        <f t="shared" si="95"/>
        <v>1973000000</v>
      </c>
    </row>
    <row r="1507" spans="1:15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>
        <f t="shared" si="92"/>
        <v>0.17704280155642027</v>
      </c>
      <c r="M1507" s="45">
        <f t="shared" si="93"/>
        <v>7.8973915549791038E-2</v>
      </c>
      <c r="N1507" s="2">
        <f t="shared" si="94"/>
        <v>1096000000</v>
      </c>
      <c r="O1507" s="2">
        <f t="shared" si="95"/>
        <v>2457000000</v>
      </c>
    </row>
    <row r="1508" spans="1:15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>
        <f t="shared" si="92"/>
        <v>0.18207554198018328</v>
      </c>
      <c r="M1508" s="45">
        <f t="shared" si="93"/>
        <v>8.4928853460478279E-2</v>
      </c>
      <c r="N1508" s="2">
        <f t="shared" si="94"/>
        <v>1140000000</v>
      </c>
      <c r="O1508" s="2">
        <f t="shared" si="95"/>
        <v>2444000000</v>
      </c>
    </row>
    <row r="1509" spans="1:15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>
        <f t="shared" si="92"/>
        <v>0.47920155690626465</v>
      </c>
      <c r="M1509" s="45">
        <f t="shared" si="93"/>
        <v>0.11373514173089741</v>
      </c>
      <c r="N1509" s="2">
        <f t="shared" si="94"/>
        <v>208695000</v>
      </c>
      <c r="O1509" s="2">
        <f t="shared" si="95"/>
        <v>879297000</v>
      </c>
    </row>
    <row r="1510" spans="1:15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>
        <f t="shared" si="92"/>
        <v>0.4874121535077921</v>
      </c>
      <c r="M1510" s="45">
        <f t="shared" si="93"/>
        <v>0.11367590159906452</v>
      </c>
      <c r="N1510" s="2">
        <f t="shared" si="94"/>
        <v>265098000</v>
      </c>
      <c r="O1510" s="2">
        <f t="shared" si="95"/>
        <v>1136670000</v>
      </c>
    </row>
    <row r="1511" spans="1:15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>
        <f t="shared" si="92"/>
        <v>0.49028034898536821</v>
      </c>
      <c r="M1511" s="45">
        <f t="shared" si="93"/>
        <v>0.11475763283912112</v>
      </c>
      <c r="N1511" s="2">
        <f t="shared" si="94"/>
        <v>353955000</v>
      </c>
      <c r="O1511" s="2">
        <f t="shared" si="95"/>
        <v>1512206000</v>
      </c>
    </row>
    <row r="1512" spans="1:15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>
        <f t="shared" si="92"/>
        <v>0.48079649525535828</v>
      </c>
      <c r="M1512" s="45">
        <f t="shared" si="93"/>
        <v>0.10308219411386384</v>
      </c>
      <c r="N1512" s="2">
        <f t="shared" si="94"/>
        <v>408547000</v>
      </c>
      <c r="O1512" s="2">
        <f t="shared" si="95"/>
        <v>1905547000</v>
      </c>
    </row>
    <row r="1513" spans="1:15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>
        <f t="shared" si="92"/>
        <v>0.47920155690626465</v>
      </c>
      <c r="M1513" s="45">
        <f t="shared" si="93"/>
        <v>0.11373514173089741</v>
      </c>
      <c r="N1513" s="2">
        <f t="shared" si="94"/>
        <v>208695000</v>
      </c>
      <c r="O1513" s="2">
        <f t="shared" si="95"/>
        <v>879297000</v>
      </c>
    </row>
    <row r="1514" spans="1:15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>
        <f t="shared" si="92"/>
        <v>0.4874121535077921</v>
      </c>
      <c r="M1514" s="45">
        <f t="shared" si="93"/>
        <v>0.11367590159906452</v>
      </c>
      <c r="N1514" s="2">
        <f t="shared" si="94"/>
        <v>265098000</v>
      </c>
      <c r="O1514" s="2">
        <f t="shared" si="95"/>
        <v>1136670000</v>
      </c>
    </row>
    <row r="1515" spans="1:15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>
        <f t="shared" si="92"/>
        <v>0.49028034898536821</v>
      </c>
      <c r="M1515" s="45">
        <f t="shared" si="93"/>
        <v>0.11475763283912112</v>
      </c>
      <c r="N1515" s="2">
        <f t="shared" si="94"/>
        <v>353955000</v>
      </c>
      <c r="O1515" s="2">
        <f t="shared" si="95"/>
        <v>1512206000</v>
      </c>
    </row>
    <row r="1516" spans="1:15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>
        <f t="shared" si="92"/>
        <v>0.48079649525535828</v>
      </c>
      <c r="M1516" s="45">
        <f t="shared" si="93"/>
        <v>0.10308219411386384</v>
      </c>
      <c r="N1516" s="2">
        <f t="shared" si="94"/>
        <v>408547000</v>
      </c>
      <c r="O1516" s="2">
        <f t="shared" si="95"/>
        <v>1905547000</v>
      </c>
    </row>
    <row r="1517" spans="1:15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>
        <f t="shared" si="92"/>
        <v>0.52034883720930236</v>
      </c>
      <c r="M1517" s="45">
        <f t="shared" si="93"/>
        <v>3.6660206718346251E-2</v>
      </c>
      <c r="N1517" s="2">
        <f t="shared" si="94"/>
        <v>1362000000</v>
      </c>
      <c r="O1517" s="2">
        <f t="shared" si="95"/>
        <v>19332000000</v>
      </c>
    </row>
    <row r="1518" spans="1:15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>
        <f t="shared" si="92"/>
        <v>0.5508764596776301</v>
      </c>
      <c r="M1518" s="45">
        <f t="shared" si="93"/>
        <v>4.6213328456856238E-2</v>
      </c>
      <c r="N1518" s="2">
        <f t="shared" si="94"/>
        <v>1769000000</v>
      </c>
      <c r="O1518" s="2">
        <f t="shared" si="95"/>
        <v>21087000000</v>
      </c>
    </row>
    <row r="1519" spans="1:15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>
        <f t="shared" si="92"/>
        <v>0.57299298218554795</v>
      </c>
      <c r="M1519" s="45">
        <f t="shared" si="93"/>
        <v>7.2388884604508888E-2</v>
      </c>
      <c r="N1519" s="2">
        <f t="shared" si="94"/>
        <v>2816000000</v>
      </c>
      <c r="O1519" s="2">
        <f t="shared" si="95"/>
        <v>22290000000</v>
      </c>
    </row>
    <row r="1520" spans="1:15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>
        <f t="shared" si="92"/>
        <v>0.67964293260088737</v>
      </c>
      <c r="M1520" s="45">
        <f t="shared" si="93"/>
        <v>0.14504542573420665</v>
      </c>
      <c r="N1520" s="2">
        <f t="shared" si="94"/>
        <v>5492000000</v>
      </c>
      <c r="O1520" s="2">
        <f t="shared" si="95"/>
        <v>25734000000</v>
      </c>
    </row>
    <row r="1521" spans="1:15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>
        <f t="shared" si="92"/>
        <v>0.65767249222731405</v>
      </c>
      <c r="M1521" s="45">
        <f t="shared" si="93"/>
        <v>9.3858322216206255E-2</v>
      </c>
      <c r="N1521" s="2">
        <f t="shared" si="94"/>
        <v>67260000</v>
      </c>
      <c r="O1521" s="2">
        <f t="shared" si="95"/>
        <v>471296000</v>
      </c>
    </row>
    <row r="1522" spans="1:15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>
        <f t="shared" si="92"/>
        <v>0.6592395042467909</v>
      </c>
      <c r="M1522" s="45">
        <f t="shared" si="93"/>
        <v>0.1540598161085534</v>
      </c>
      <c r="N1522" s="2">
        <f t="shared" si="94"/>
        <v>116920000</v>
      </c>
      <c r="O1522" s="2">
        <f t="shared" si="95"/>
        <v>500314000</v>
      </c>
    </row>
    <row r="1523" spans="1:15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>
        <f t="shared" si="92"/>
        <v>0.66903939387271616</v>
      </c>
      <c r="M1523" s="45">
        <f t="shared" si="93"/>
        <v>0.1549595010549529</v>
      </c>
      <c r="N1523" s="2">
        <f t="shared" si="94"/>
        <v>126764000</v>
      </c>
      <c r="O1523" s="2">
        <f t="shared" si="95"/>
        <v>547305000</v>
      </c>
    </row>
    <row r="1524" spans="1:15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>
        <f t="shared" si="92"/>
        <v>0.68474735032493594</v>
      </c>
      <c r="M1524" s="45">
        <f t="shared" si="93"/>
        <v>0.17838611818411471</v>
      </c>
      <c r="N1524" s="2">
        <f t="shared" si="94"/>
        <v>159591000</v>
      </c>
      <c r="O1524" s="2">
        <f t="shared" si="95"/>
        <v>612601000</v>
      </c>
    </row>
    <row r="1525" spans="1:15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>
        <f t="shared" si="92"/>
        <v>0.35296560396638943</v>
      </c>
      <c r="M1525" s="45">
        <f t="shared" si="93"/>
        <v>0.13277477912456942</v>
      </c>
      <c r="N1525" s="2">
        <f t="shared" si="94"/>
        <v>294794000</v>
      </c>
      <c r="O1525" s="2">
        <f t="shared" si="95"/>
        <v>783674000</v>
      </c>
    </row>
    <row r="1526" spans="1:15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>
        <f t="shared" si="92"/>
        <v>0.35245170231257483</v>
      </c>
      <c r="M1526" s="45">
        <f t="shared" si="93"/>
        <v>0.12913258690176227</v>
      </c>
      <c r="N1526" s="2">
        <f t="shared" si="94"/>
        <v>344858000</v>
      </c>
      <c r="O1526" s="2">
        <f t="shared" si="95"/>
        <v>941248000</v>
      </c>
    </row>
    <row r="1527" spans="1:15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>
        <f t="shared" si="92"/>
        <v>0.35071199854135704</v>
      </c>
      <c r="M1527" s="45">
        <f t="shared" si="93"/>
        <v>0.13104987429694059</v>
      </c>
      <c r="N1527" s="2">
        <f t="shared" si="94"/>
        <v>424781000</v>
      </c>
      <c r="O1527" s="2">
        <f t="shared" si="95"/>
        <v>1136787000</v>
      </c>
    </row>
    <row r="1528" spans="1:15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>
        <f t="shared" si="92"/>
        <v>0.35277575892251911</v>
      </c>
      <c r="M1528" s="45">
        <f t="shared" si="93"/>
        <v>0.13276340454767394</v>
      </c>
      <c r="N1528" s="2">
        <f t="shared" si="94"/>
        <v>520979000</v>
      </c>
      <c r="O1528" s="2">
        <f t="shared" si="95"/>
        <v>1384333000</v>
      </c>
    </row>
    <row r="1529" spans="1:15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>
        <f t="shared" si="92"/>
        <v>0.2680240674672828</v>
      </c>
      <c r="M1529" s="45">
        <f t="shared" si="93"/>
        <v>7.8562156601817312E-2</v>
      </c>
      <c r="N1529" s="2">
        <f t="shared" si="94"/>
        <v>9623000000</v>
      </c>
      <c r="O1529" s="2">
        <f t="shared" si="95"/>
        <v>32830000000</v>
      </c>
    </row>
    <row r="1530" spans="1:15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>
        <f t="shared" si="92"/>
        <v>0.28236276959394213</v>
      </c>
      <c r="M1530" s="45">
        <f t="shared" si="93"/>
        <v>7.8743657740239434E-2</v>
      </c>
      <c r="N1530" s="2">
        <f t="shared" si="94"/>
        <v>10274000000</v>
      </c>
      <c r="O1530" s="2">
        <f t="shared" si="95"/>
        <v>36841000000</v>
      </c>
    </row>
    <row r="1531" spans="1:15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>
        <f t="shared" si="92"/>
        <v>0.33882640493421678</v>
      </c>
      <c r="M1531" s="45">
        <f t="shared" si="93"/>
        <v>7.0149643236774931E-2</v>
      </c>
      <c r="N1531" s="2">
        <f t="shared" si="94"/>
        <v>11021000000</v>
      </c>
      <c r="O1531" s="2">
        <f t="shared" si="95"/>
        <v>53232000000</v>
      </c>
    </row>
    <row r="1532" spans="1:15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>
        <f t="shared" si="92"/>
        <v>0.36681454230685995</v>
      </c>
      <c r="M1532" s="45">
        <f t="shared" si="93"/>
        <v>6.9952391257303612E-2</v>
      </c>
      <c r="N1532" s="2">
        <f t="shared" si="94"/>
        <v>12930000000</v>
      </c>
      <c r="O1532" s="2">
        <f t="shared" si="95"/>
        <v>67802000000</v>
      </c>
    </row>
    <row r="1533" spans="1:15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>
        <f t="shared" si="92"/>
        <v>0.31794320710576873</v>
      </c>
      <c r="M1533" s="45">
        <f t="shared" si="93"/>
        <v>0.1326530612244898</v>
      </c>
      <c r="N1533" s="2">
        <f t="shared" si="94"/>
        <v>1394900000</v>
      </c>
      <c r="O1533" s="2">
        <f t="shared" si="95"/>
        <v>3343300000</v>
      </c>
    </row>
    <row r="1534" spans="1:15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>
        <f t="shared" si="92"/>
        <v>0.32118125880060955</v>
      </c>
      <c r="M1534" s="45">
        <f t="shared" si="93"/>
        <v>0.13207183226279343</v>
      </c>
      <c r="N1534" s="2">
        <f t="shared" si="94"/>
        <v>1369400000</v>
      </c>
      <c r="O1534" s="2">
        <f t="shared" si="95"/>
        <v>3330200000</v>
      </c>
    </row>
    <row r="1535" spans="1:15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>
        <f t="shared" si="92"/>
        <v>0.26627393225331375</v>
      </c>
      <c r="M1535" s="45">
        <f t="shared" si="93"/>
        <v>6.7414128937241677E-2</v>
      </c>
      <c r="N1535" s="2">
        <f t="shared" si="94"/>
        <v>709500000</v>
      </c>
      <c r="O1535" s="2">
        <f t="shared" si="95"/>
        <v>2802400000</v>
      </c>
    </row>
    <row r="1536" spans="1:15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>
        <f t="shared" si="92"/>
        <v>0.32818950173790684</v>
      </c>
      <c r="M1536" s="45">
        <f t="shared" si="93"/>
        <v>0.12963014732604625</v>
      </c>
      <c r="N1536" s="2">
        <f t="shared" si="94"/>
        <v>1391100000</v>
      </c>
      <c r="O1536" s="2">
        <f t="shared" si="95"/>
        <v>3521900000</v>
      </c>
    </row>
    <row r="1537" spans="1:15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>
        <f t="shared" si="92"/>
        <v>0.73368847607339616</v>
      </c>
      <c r="M1537" s="45">
        <f t="shared" si="93"/>
        <v>0.33902472339844286</v>
      </c>
      <c r="N1537" s="2">
        <f t="shared" si="94"/>
        <v>7446000000</v>
      </c>
      <c r="O1537" s="2">
        <f t="shared" si="95"/>
        <v>16114000000</v>
      </c>
    </row>
    <row r="1538" spans="1:15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>
        <f t="shared" si="92"/>
        <v>0.74583124895781228</v>
      </c>
      <c r="M1538" s="45">
        <f t="shared" si="93"/>
        <v>0.36489077872269465</v>
      </c>
      <c r="N1538" s="2">
        <f t="shared" si="94"/>
        <v>8753000000</v>
      </c>
      <c r="O1538" s="2">
        <f t="shared" si="95"/>
        <v>17891000000</v>
      </c>
    </row>
    <row r="1539" spans="1:15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>
        <f t="shared" ref="L1539:L1602" si="96">1-(F1539/E1539)</f>
        <v>0.7967267225966167</v>
      </c>
      <c r="M1539" s="45">
        <f t="shared" ref="M1539:M1602" si="97">N1539/E1539</f>
        <v>0.36913767019667171</v>
      </c>
      <c r="N1539" s="2">
        <f t="shared" ref="N1539:N1602" si="98">O1539-SUM(G1539:I1539)</f>
        <v>8052000000</v>
      </c>
      <c r="O1539" s="2">
        <f t="shared" ref="O1539:O1602" si="99">E1539-F1539</f>
        <v>17379000000</v>
      </c>
    </row>
    <row r="1540" spans="1:15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>
        <f t="shared" si="96"/>
        <v>0.81209568226267492</v>
      </c>
      <c r="M1540" s="45">
        <f t="shared" si="97"/>
        <v>0.3646757935910937</v>
      </c>
      <c r="N1540" s="2">
        <f t="shared" si="98"/>
        <v>7272000000</v>
      </c>
      <c r="O1540" s="2">
        <f t="shared" si="99"/>
        <v>16194000000</v>
      </c>
    </row>
    <row r="1541" spans="1:15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>
        <f t="shared" si="96"/>
        <v>0.74921942838139932</v>
      </c>
      <c r="M1541" s="45">
        <f t="shared" si="97"/>
        <v>2.4812016184159475E-2</v>
      </c>
      <c r="N1541" s="2">
        <f t="shared" si="98"/>
        <v>1343000000</v>
      </c>
      <c r="O1541" s="2">
        <f t="shared" si="99"/>
        <v>40553000000</v>
      </c>
    </row>
    <row r="1542" spans="1:15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>
        <f t="shared" si="96"/>
        <v>0.7528229734117392</v>
      </c>
      <c r="M1542" s="45">
        <f t="shared" si="97"/>
        <v>0.1268804790937624</v>
      </c>
      <c r="N1542" s="2">
        <f t="shared" si="98"/>
        <v>7034000000</v>
      </c>
      <c r="O1542" s="2">
        <f t="shared" si="99"/>
        <v>41735000000</v>
      </c>
    </row>
    <row r="1543" spans="1:15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>
        <f t="shared" si="96"/>
        <v>0.74656546228877585</v>
      </c>
      <c r="M1543" s="45">
        <f t="shared" si="97"/>
        <v>8.5313916746805885E-2</v>
      </c>
      <c r="N1543" s="2">
        <f t="shared" si="98"/>
        <v>4968000000</v>
      </c>
      <c r="O1543" s="2">
        <f t="shared" si="99"/>
        <v>43474000000</v>
      </c>
    </row>
    <row r="1544" spans="1:15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>
        <f t="shared" si="96"/>
        <v>0.77816424789678396</v>
      </c>
      <c r="M1544" s="45">
        <f t="shared" si="97"/>
        <v>0.13138461011257133</v>
      </c>
      <c r="N1544" s="2">
        <f t="shared" si="98"/>
        <v>7668000000</v>
      </c>
      <c r="O1544" s="2">
        <f t="shared" si="99"/>
        <v>45416000000</v>
      </c>
    </row>
    <row r="1545" spans="1:15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>
        <f t="shared" si="96"/>
        <v>0.36907287315402026</v>
      </c>
      <c r="M1545" s="45">
        <f t="shared" si="97"/>
        <v>0.13391593692138429</v>
      </c>
      <c r="N1545" s="2">
        <f t="shared" si="98"/>
        <v>374285000</v>
      </c>
      <c r="O1545" s="2">
        <f t="shared" si="99"/>
        <v>1031531000</v>
      </c>
    </row>
    <row r="1546" spans="1:15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>
        <f t="shared" si="96"/>
        <v>0.37625185964657648</v>
      </c>
      <c r="M1546" s="45">
        <f t="shared" si="97"/>
        <v>0.13828480973288476</v>
      </c>
      <c r="N1546" s="2">
        <f t="shared" si="98"/>
        <v>426831000</v>
      </c>
      <c r="O1546" s="2">
        <f t="shared" si="99"/>
        <v>1161342000</v>
      </c>
    </row>
    <row r="1547" spans="1:15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>
        <f t="shared" si="96"/>
        <v>0.35356688996372942</v>
      </c>
      <c r="M1547" s="45">
        <f t="shared" si="97"/>
        <v>0.1099538168992172</v>
      </c>
      <c r="N1547" s="2">
        <f t="shared" si="98"/>
        <v>365385000</v>
      </c>
      <c r="O1547" s="2">
        <f t="shared" si="99"/>
        <v>1174930000</v>
      </c>
    </row>
    <row r="1548" spans="1:15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>
        <f t="shared" si="96"/>
        <v>0.34886944890967952</v>
      </c>
      <c r="M1548" s="45">
        <f t="shared" si="97"/>
        <v>0.10263142159347068</v>
      </c>
      <c r="N1548" s="2">
        <f t="shared" si="98"/>
        <v>353579000</v>
      </c>
      <c r="O1548" s="2">
        <f t="shared" si="99"/>
        <v>1201902000</v>
      </c>
    </row>
    <row r="1549" spans="1:15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>
        <f t="shared" si="96"/>
        <v>0.34761800415930089</v>
      </c>
      <c r="M1549" s="45">
        <f t="shared" si="97"/>
        <v>0.14088482807183411</v>
      </c>
      <c r="N1549" s="2">
        <f t="shared" si="98"/>
        <v>343329000</v>
      </c>
      <c r="O1549" s="2">
        <f t="shared" si="99"/>
        <v>847127000</v>
      </c>
    </row>
    <row r="1550" spans="1:15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>
        <f t="shared" si="96"/>
        <v>0.35488174651303817</v>
      </c>
      <c r="M1550" s="45">
        <f t="shared" si="97"/>
        <v>0.14380432585405295</v>
      </c>
      <c r="N1550" s="2">
        <f t="shared" si="98"/>
        <v>355700000</v>
      </c>
      <c r="O1550" s="2">
        <f t="shared" si="99"/>
        <v>877800000</v>
      </c>
    </row>
    <row r="1551" spans="1:15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>
        <f t="shared" si="96"/>
        <v>0.34100877192982459</v>
      </c>
      <c r="M1551" s="45">
        <f t="shared" si="97"/>
        <v>0.12158400809716599</v>
      </c>
      <c r="N1551" s="2">
        <f t="shared" si="98"/>
        <v>288300000</v>
      </c>
      <c r="O1551" s="2">
        <f t="shared" si="99"/>
        <v>808600000</v>
      </c>
    </row>
    <row r="1552" spans="1:15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>
        <f t="shared" si="96"/>
        <v>0.33995406026212671</v>
      </c>
      <c r="M1552" s="45">
        <f t="shared" si="97"/>
        <v>0.1234968247534117</v>
      </c>
      <c r="N1552" s="2">
        <f t="shared" si="98"/>
        <v>274200000</v>
      </c>
      <c r="O1552" s="2">
        <f t="shared" si="99"/>
        <v>754800000</v>
      </c>
    </row>
    <row r="1553" spans="1:15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>
        <f t="shared" si="96"/>
        <v>0.28501766784452298</v>
      </c>
      <c r="M1553" s="45">
        <f t="shared" si="97"/>
        <v>0.15104240282685513</v>
      </c>
      <c r="N1553" s="2">
        <f t="shared" si="98"/>
        <v>8549000000</v>
      </c>
      <c r="O1553" s="2">
        <f t="shared" si="99"/>
        <v>16132000000</v>
      </c>
    </row>
    <row r="1554" spans="1:15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>
        <f t="shared" si="96"/>
        <v>0.29364421416234887</v>
      </c>
      <c r="M1554" s="45">
        <f t="shared" si="97"/>
        <v>0.16568221070811745</v>
      </c>
      <c r="N1554" s="2">
        <f t="shared" si="98"/>
        <v>9593000000</v>
      </c>
      <c r="O1554" s="2">
        <f t="shared" si="99"/>
        <v>17002000000</v>
      </c>
    </row>
    <row r="1555" spans="1:15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>
        <f t="shared" si="96"/>
        <v>0.27927911868515809</v>
      </c>
      <c r="M1555" s="45">
        <f t="shared" si="97"/>
        <v>0.12996898285143854</v>
      </c>
      <c r="N1555" s="2">
        <f t="shared" si="98"/>
        <v>7291000000</v>
      </c>
      <c r="O1555" s="2">
        <f t="shared" si="99"/>
        <v>15667000000</v>
      </c>
    </row>
    <row r="1556" spans="1:15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>
        <f t="shared" si="96"/>
        <v>0.27573195444064003</v>
      </c>
      <c r="M1556" s="45">
        <f t="shared" si="97"/>
        <v>0.1427573195444064</v>
      </c>
      <c r="N1556" s="2">
        <f t="shared" si="98"/>
        <v>8172000000</v>
      </c>
      <c r="O1556" s="2">
        <f t="shared" si="99"/>
        <v>15784000000</v>
      </c>
    </row>
    <row r="1557" spans="1:15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>
        <f t="shared" si="96"/>
        <v>0.83596535914416714</v>
      </c>
      <c r="M1557" s="45">
        <f t="shared" si="97"/>
        <v>0.61487519103413146</v>
      </c>
      <c r="N1557" s="2">
        <f t="shared" si="98"/>
        <v>7242000000</v>
      </c>
      <c r="O1557" s="2">
        <f t="shared" si="99"/>
        <v>9846000000</v>
      </c>
    </row>
    <row r="1558" spans="1:15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>
        <f t="shared" si="96"/>
        <v>0.85238545111006148</v>
      </c>
      <c r="M1558" s="45">
        <f t="shared" si="97"/>
        <v>0.64163123917493303</v>
      </c>
      <c r="N1558" s="2">
        <f t="shared" si="98"/>
        <v>8150000000</v>
      </c>
      <c r="O1558" s="2">
        <f t="shared" si="99"/>
        <v>10827000000</v>
      </c>
    </row>
    <row r="1559" spans="1:15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>
        <f t="shared" si="96"/>
        <v>0.85021613832853027</v>
      </c>
      <c r="M1559" s="45">
        <f t="shared" si="97"/>
        <v>0.65403458213256482</v>
      </c>
      <c r="N1559" s="2">
        <f t="shared" si="98"/>
        <v>9078000000</v>
      </c>
      <c r="O1559" s="2">
        <f t="shared" si="99"/>
        <v>11801000000</v>
      </c>
    </row>
    <row r="1560" spans="1:15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>
        <f t="shared" si="96"/>
        <v>0.85240684259382049</v>
      </c>
      <c r="M1560" s="45">
        <f t="shared" si="97"/>
        <v>0.52280864606816069</v>
      </c>
      <c r="N1560" s="2">
        <f t="shared" si="98"/>
        <v>7885000000</v>
      </c>
      <c r="O1560" s="2">
        <f t="shared" si="99"/>
        <v>12856000000</v>
      </c>
    </row>
    <row r="1561" spans="1:15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>
        <f t="shared" si="96"/>
        <v>0.42464517106782873</v>
      </c>
      <c r="M1561" s="45">
        <f t="shared" si="97"/>
        <v>0.20690156672149926</v>
      </c>
      <c r="N1561" s="2">
        <f t="shared" si="98"/>
        <v>608890000</v>
      </c>
      <c r="O1561" s="2">
        <f t="shared" si="99"/>
        <v>1249687000</v>
      </c>
    </row>
    <row r="1562" spans="1:15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>
        <f t="shared" si="96"/>
        <v>0.42681487310643318</v>
      </c>
      <c r="M1562" s="45">
        <f t="shared" si="97"/>
        <v>0.19552101777165715</v>
      </c>
      <c r="N1562" s="2">
        <f t="shared" si="98"/>
        <v>596300000</v>
      </c>
      <c r="O1562" s="2">
        <f t="shared" si="99"/>
        <v>1301700000</v>
      </c>
    </row>
    <row r="1563" spans="1:15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>
        <f t="shared" si="96"/>
        <v>0.41389435642605921</v>
      </c>
      <c r="M1563" s="45">
        <f t="shared" si="97"/>
        <v>0.17714820431738246</v>
      </c>
      <c r="N1563" s="2">
        <f t="shared" si="98"/>
        <v>549000000</v>
      </c>
      <c r="O1563" s="2">
        <f t="shared" si="99"/>
        <v>1282700000</v>
      </c>
    </row>
    <row r="1564" spans="1:15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>
        <f t="shared" si="96"/>
        <v>0.42305301758965752</v>
      </c>
      <c r="M1564" s="45">
        <f t="shared" si="97"/>
        <v>0.17117285101622226</v>
      </c>
      <c r="N1564" s="2">
        <f t="shared" si="98"/>
        <v>550800000</v>
      </c>
      <c r="O1564" s="2">
        <f t="shared" si="99"/>
        <v>1361300000</v>
      </c>
    </row>
    <row r="1565" spans="1:15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>
        <f t="shared" si="96"/>
        <v>0.46526125577960364</v>
      </c>
      <c r="M1565" s="45">
        <f t="shared" si="97"/>
        <v>0.1346770706043417</v>
      </c>
      <c r="N1565" s="2">
        <f t="shared" si="98"/>
        <v>1465267000</v>
      </c>
      <c r="O1565" s="2">
        <f t="shared" si="99"/>
        <v>5061975000</v>
      </c>
    </row>
    <row r="1566" spans="1:15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>
        <f t="shared" si="96"/>
        <v>0.48059090788087344</v>
      </c>
      <c r="M1566" s="45">
        <f t="shared" si="97"/>
        <v>0.14423798351753048</v>
      </c>
      <c r="N1566" s="2">
        <f t="shared" si="98"/>
        <v>1647147000</v>
      </c>
      <c r="O1566" s="2">
        <f t="shared" si="99"/>
        <v>5488179000</v>
      </c>
    </row>
    <row r="1567" spans="1:15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>
        <f t="shared" si="96"/>
        <v>0.48802250678850412</v>
      </c>
      <c r="M1567" s="45">
        <f t="shared" si="97"/>
        <v>0.1493292589146161</v>
      </c>
      <c r="N1567" s="2">
        <f t="shared" si="98"/>
        <v>1834086000</v>
      </c>
      <c r="O1567" s="2">
        <f t="shared" si="99"/>
        <v>5993971000</v>
      </c>
    </row>
    <row r="1568" spans="1:15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>
        <f t="shared" si="96"/>
        <v>0.48340209670653278</v>
      </c>
      <c r="M1568" s="45">
        <f t="shared" si="97"/>
        <v>0.14580232086888117</v>
      </c>
      <c r="N1568" s="2">
        <f t="shared" si="98"/>
        <v>1804558000</v>
      </c>
      <c r="O1568" s="2">
        <f t="shared" si="99"/>
        <v>5982944000</v>
      </c>
    </row>
    <row r="1569" spans="1:15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>
        <f t="shared" si="96"/>
        <v>0.50710453820501666</v>
      </c>
      <c r="M1569" s="45">
        <f t="shared" si="97"/>
        <v>0.28483398579092362</v>
      </c>
      <c r="N1569" s="2">
        <f t="shared" si="98"/>
        <v>3929000000</v>
      </c>
      <c r="O1569" s="2">
        <f t="shared" si="99"/>
        <v>6995000000</v>
      </c>
    </row>
    <row r="1570" spans="1:15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>
        <f t="shared" si="96"/>
        <v>0.52535732424000581</v>
      </c>
      <c r="M1570" s="45">
        <f t="shared" si="97"/>
        <v>0.29928172386272944</v>
      </c>
      <c r="N1570" s="2">
        <f t="shared" si="98"/>
        <v>4125000000</v>
      </c>
      <c r="O1570" s="2">
        <f t="shared" si="99"/>
        <v>7241000000</v>
      </c>
    </row>
    <row r="1571" spans="1:15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>
        <f t="shared" si="96"/>
        <v>0.48236358154959302</v>
      </c>
      <c r="M1571" s="45">
        <f t="shared" si="97"/>
        <v>0.2500753693096171</v>
      </c>
      <c r="N1571" s="2">
        <f t="shared" si="98"/>
        <v>3318000000</v>
      </c>
      <c r="O1571" s="2">
        <f t="shared" si="99"/>
        <v>6400000000</v>
      </c>
    </row>
    <row r="1572" spans="1:15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>
        <f t="shared" si="96"/>
        <v>0.46476617552850741</v>
      </c>
      <c r="M1572" s="45">
        <f t="shared" si="97"/>
        <v>0.21877001921844971</v>
      </c>
      <c r="N1572" s="2">
        <f t="shared" si="98"/>
        <v>2732000000</v>
      </c>
      <c r="O1572" s="2">
        <f t="shared" si="99"/>
        <v>5804000000</v>
      </c>
    </row>
    <row r="1573" spans="1:15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>
        <f t="shared" si="96"/>
        <v>8.6044814405352832E-2</v>
      </c>
      <c r="M1573" s="45">
        <f t="shared" si="97"/>
        <v>3.7068348832672175E-2</v>
      </c>
      <c r="N1573" s="2">
        <f t="shared" si="98"/>
        <v>5130000000</v>
      </c>
      <c r="O1573" s="2">
        <f t="shared" si="99"/>
        <v>11908000000</v>
      </c>
    </row>
    <row r="1574" spans="1:15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>
        <f t="shared" si="96"/>
        <v>7.7914741370569418E-2</v>
      </c>
      <c r="M1574" s="45">
        <f t="shared" si="97"/>
        <v>2.8658545417674579E-2</v>
      </c>
      <c r="N1574" s="2">
        <f t="shared" si="98"/>
        <v>3957000000</v>
      </c>
      <c r="O1574" s="2">
        <f t="shared" si="99"/>
        <v>10758000000</v>
      </c>
    </row>
    <row r="1575" spans="1:15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>
        <f t="shared" si="96"/>
        <v>9.7085078413989168E-2</v>
      </c>
      <c r="M1575" s="45">
        <f t="shared" si="97"/>
        <v>4.5107150499831862E-2</v>
      </c>
      <c r="N1575" s="2">
        <f t="shared" si="98"/>
        <v>5902000000</v>
      </c>
      <c r="O1575" s="2">
        <f t="shared" si="99"/>
        <v>12703000000</v>
      </c>
    </row>
    <row r="1576" spans="1:15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>
        <f t="shared" si="96"/>
        <v>0.14979955355109109</v>
      </c>
      <c r="M1576" s="45">
        <f t="shared" si="97"/>
        <v>7.2411279668352244E-2</v>
      </c>
      <c r="N1576" s="2">
        <f t="shared" si="98"/>
        <v>6358000000</v>
      </c>
      <c r="O1576" s="2">
        <f t="shared" si="99"/>
        <v>13153000000</v>
      </c>
    </row>
    <row r="1577" spans="1:15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>
        <f t="shared" si="96"/>
        <v>0.13010738866751581</v>
      </c>
      <c r="M1577" s="45">
        <f t="shared" si="97"/>
        <v>1.0081758728007135E-2</v>
      </c>
      <c r="N1577" s="2">
        <f t="shared" si="98"/>
        <v>25883000</v>
      </c>
      <c r="O1577" s="2">
        <f t="shared" si="99"/>
        <v>334026000</v>
      </c>
    </row>
    <row r="1578" spans="1:15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>
        <f t="shared" si="96"/>
        <v>0.15406886829327804</v>
      </c>
      <c r="M1578" s="45">
        <f t="shared" si="97"/>
        <v>5.5098893460121576E-2</v>
      </c>
      <c r="N1578" s="2">
        <f t="shared" si="98"/>
        <v>152663000</v>
      </c>
      <c r="O1578" s="2">
        <f t="shared" si="99"/>
        <v>426880000</v>
      </c>
    </row>
    <row r="1579" spans="1:15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>
        <f t="shared" si="96"/>
        <v>0.19624209588703911</v>
      </c>
      <c r="M1579" s="45">
        <f t="shared" si="97"/>
        <v>9.8599644843026565E-2</v>
      </c>
      <c r="N1579" s="2">
        <f t="shared" si="98"/>
        <v>295224000</v>
      </c>
      <c r="O1579" s="2">
        <f t="shared" si="99"/>
        <v>587582000</v>
      </c>
    </row>
    <row r="1580" spans="1:15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>
        <f t="shared" si="96"/>
        <v>0.25058084303547945</v>
      </c>
      <c r="M1580" s="45">
        <f t="shared" si="97"/>
        <v>0.15920811903286239</v>
      </c>
      <c r="N1580" s="2">
        <f t="shared" si="98"/>
        <v>544839000</v>
      </c>
      <c r="O1580" s="2">
        <f t="shared" si="99"/>
        <v>857533000</v>
      </c>
    </row>
    <row r="1581" spans="1:15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>
        <f t="shared" si="96"/>
        <v>0.59613139663949166</v>
      </c>
      <c r="M1581" s="45">
        <f t="shared" si="97"/>
        <v>0.30419941753045437</v>
      </c>
      <c r="N1581" s="2">
        <f t="shared" si="98"/>
        <v>699408000</v>
      </c>
      <c r="O1581" s="2">
        <f t="shared" si="99"/>
        <v>1370611000</v>
      </c>
    </row>
    <row r="1582" spans="1:15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>
        <f t="shared" si="96"/>
        <v>0.58762981554257876</v>
      </c>
      <c r="M1582" s="45">
        <f t="shared" si="97"/>
        <v>0.30630241053884261</v>
      </c>
      <c r="N1582" s="2">
        <f t="shared" si="98"/>
        <v>708328000</v>
      </c>
      <c r="O1582" s="2">
        <f t="shared" si="99"/>
        <v>1358901000</v>
      </c>
    </row>
    <row r="1583" spans="1:15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>
        <f t="shared" si="96"/>
        <v>0.59586686792416632</v>
      </c>
      <c r="M1583" s="45">
        <f t="shared" si="97"/>
        <v>0.308823558796883</v>
      </c>
      <c r="N1583" s="2">
        <f t="shared" si="98"/>
        <v>772759000</v>
      </c>
      <c r="O1583" s="2">
        <f t="shared" si="99"/>
        <v>1491018000</v>
      </c>
    </row>
    <row r="1584" spans="1:15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>
        <f t="shared" si="96"/>
        <v>0.59127955368322271</v>
      </c>
      <c r="M1584" s="45">
        <f t="shared" si="97"/>
        <v>0.29428114732970445</v>
      </c>
      <c r="N1584" s="2">
        <f t="shared" si="98"/>
        <v>737528000</v>
      </c>
      <c r="O1584" s="2">
        <f t="shared" si="99"/>
        <v>1481866000</v>
      </c>
    </row>
    <row r="1585" spans="1:15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>
        <f t="shared" si="96"/>
        <v>0.6329802649149624</v>
      </c>
      <c r="M1585" s="45">
        <f t="shared" si="97"/>
        <v>0.40645581057045932</v>
      </c>
      <c r="N1585" s="2">
        <f t="shared" si="98"/>
        <v>572228000</v>
      </c>
      <c r="O1585" s="2">
        <f t="shared" si="99"/>
        <v>891140000</v>
      </c>
    </row>
    <row r="1586" spans="1:15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>
        <f t="shared" si="96"/>
        <v>0.60987539661202617</v>
      </c>
      <c r="M1586" s="45">
        <f t="shared" si="97"/>
        <v>0.38495070824583272</v>
      </c>
      <c r="N1586" s="2">
        <f t="shared" si="98"/>
        <v>614267000</v>
      </c>
      <c r="O1586" s="2">
        <f t="shared" si="99"/>
        <v>973180000</v>
      </c>
    </row>
    <row r="1587" spans="1:15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>
        <f t="shared" si="96"/>
        <v>0.58974790551008005</v>
      </c>
      <c r="M1587" s="45">
        <f t="shared" si="97"/>
        <v>0.37810509490326472</v>
      </c>
      <c r="N1587" s="2">
        <f t="shared" si="98"/>
        <v>660446000</v>
      </c>
      <c r="O1587" s="2">
        <f t="shared" si="99"/>
        <v>1030128000</v>
      </c>
    </row>
    <row r="1588" spans="1:15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>
        <f t="shared" si="96"/>
        <v>0.61157151077606009</v>
      </c>
      <c r="M1588" s="45">
        <f t="shared" si="97"/>
        <v>0.35616945759449908</v>
      </c>
      <c r="N1588" s="2">
        <f t="shared" si="98"/>
        <v>736562000</v>
      </c>
      <c r="O1588" s="2">
        <f t="shared" si="99"/>
        <v>1264736000</v>
      </c>
    </row>
    <row r="1589" spans="1:15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>
        <f t="shared" si="96"/>
        <v>0.80814842626763983</v>
      </c>
      <c r="M1589" s="45">
        <f t="shared" si="97"/>
        <v>0.52350181778221416</v>
      </c>
      <c r="N1589" s="2">
        <f t="shared" si="98"/>
        <v>457327000</v>
      </c>
      <c r="O1589" s="2">
        <f t="shared" si="99"/>
        <v>705992000</v>
      </c>
    </row>
    <row r="1590" spans="1:15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>
        <f t="shared" si="96"/>
        <v>0.80622161525333991</v>
      </c>
      <c r="M1590" s="45">
        <f t="shared" si="97"/>
        <v>0.54734132777666678</v>
      </c>
      <c r="N1590" s="2">
        <f t="shared" si="98"/>
        <v>528232000</v>
      </c>
      <c r="O1590" s="2">
        <f t="shared" si="99"/>
        <v>778074000</v>
      </c>
    </row>
    <row r="1591" spans="1:15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>
        <f t="shared" si="96"/>
        <v>0.81346220289332827</v>
      </c>
      <c r="M1591" s="45">
        <f t="shared" si="97"/>
        <v>0.55877388460940658</v>
      </c>
      <c r="N1591" s="2">
        <f t="shared" si="98"/>
        <v>564427000</v>
      </c>
      <c r="O1591" s="2">
        <f t="shared" si="99"/>
        <v>821692000</v>
      </c>
    </row>
    <row r="1592" spans="1:15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>
        <f t="shared" si="96"/>
        <v>0.8180156810771726</v>
      </c>
      <c r="M1592" s="45">
        <f t="shared" si="97"/>
        <v>0.57198928415675032</v>
      </c>
      <c r="N1592" s="2">
        <f t="shared" si="98"/>
        <v>605946000</v>
      </c>
      <c r="O1592" s="2">
        <f t="shared" si="99"/>
        <v>866578000</v>
      </c>
    </row>
    <row r="1593" spans="1:15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>
        <f t="shared" si="96"/>
        <v>0.81671427504940919</v>
      </c>
      <c r="M1593" s="45">
        <f t="shared" si="97"/>
        <v>3.1807245642228567E-2</v>
      </c>
      <c r="N1593" s="2">
        <f t="shared" si="98"/>
        <v>48571000</v>
      </c>
      <c r="O1593" s="2">
        <f t="shared" si="99"/>
        <v>1247157000</v>
      </c>
    </row>
    <row r="1594" spans="1:15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>
        <f t="shared" si="96"/>
        <v>0.89250850883887867</v>
      </c>
      <c r="M1594" s="45">
        <f t="shared" si="97"/>
        <v>-0.12919985973308029</v>
      </c>
      <c r="N1594" s="2">
        <f t="shared" si="98"/>
        <v>-156587000</v>
      </c>
      <c r="O1594" s="2">
        <f t="shared" si="99"/>
        <v>1081698000</v>
      </c>
    </row>
    <row r="1595" spans="1:15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>
        <f t="shared" si="96"/>
        <v>0.89492518284331035</v>
      </c>
      <c r="M1595" s="45">
        <f t="shared" si="97"/>
        <v>-1.1052212640955179</v>
      </c>
      <c r="N1595" s="2">
        <f t="shared" si="98"/>
        <v>-641487000</v>
      </c>
      <c r="O1595" s="2">
        <f t="shared" si="99"/>
        <v>519428000</v>
      </c>
    </row>
    <row r="1596" spans="1:15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>
        <f t="shared" si="96"/>
        <v>0.87938810619798202</v>
      </c>
      <c r="M1596" s="45">
        <f t="shared" si="97"/>
        <v>-0.45011798484214444</v>
      </c>
      <c r="N1596" s="2">
        <f t="shared" si="98"/>
        <v>-464673000</v>
      </c>
      <c r="O1596" s="2">
        <f t="shared" si="99"/>
        <v>907824000</v>
      </c>
    </row>
    <row r="1597" spans="1:15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>
        <f t="shared" si="96"/>
        <v>0.55530015767946728</v>
      </c>
      <c r="M1597" s="45">
        <f t="shared" si="97"/>
        <v>0.2521280762906154</v>
      </c>
      <c r="N1597" s="2">
        <f t="shared" si="98"/>
        <v>634000000</v>
      </c>
      <c r="O1597" s="2">
        <f t="shared" si="99"/>
        <v>1396355000</v>
      </c>
    </row>
    <row r="1598" spans="1:15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>
        <f t="shared" si="96"/>
        <v>0.56268417161097184</v>
      </c>
      <c r="M1598" s="45">
        <f t="shared" si="97"/>
        <v>0.24792086707182917</v>
      </c>
      <c r="N1598" s="2">
        <f t="shared" si="98"/>
        <v>687373000</v>
      </c>
      <c r="O1598" s="2">
        <f t="shared" si="99"/>
        <v>1560070000</v>
      </c>
    </row>
    <row r="1599" spans="1:15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>
        <f t="shared" si="96"/>
        <v>0.570759061602644</v>
      </c>
      <c r="M1599" s="45">
        <f t="shared" si="97"/>
        <v>0.25418692582151164</v>
      </c>
      <c r="N1599" s="2">
        <f t="shared" si="98"/>
        <v>835092000</v>
      </c>
      <c r="O1599" s="2">
        <f t="shared" si="99"/>
        <v>1875141000</v>
      </c>
    </row>
    <row r="1600" spans="1:15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>
        <f t="shared" si="96"/>
        <v>0.58111493310668594</v>
      </c>
      <c r="M1600" s="45">
        <f t="shared" si="97"/>
        <v>0.28024548559451073</v>
      </c>
      <c r="N1600" s="2">
        <f t="shared" si="98"/>
        <v>964786000</v>
      </c>
      <c r="O1600" s="2">
        <f t="shared" si="99"/>
        <v>2000573000</v>
      </c>
    </row>
    <row r="1601" spans="1:15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>
        <f t="shared" si="96"/>
        <v>0.60054727828323817</v>
      </c>
      <c r="M1601" s="45">
        <f t="shared" si="97"/>
        <v>0.11359908844500458</v>
      </c>
      <c r="N1601" s="2">
        <f t="shared" si="98"/>
        <v>13160000000</v>
      </c>
      <c r="O1601" s="2">
        <f t="shared" si="99"/>
        <v>69571000000</v>
      </c>
    </row>
    <row r="1602" spans="1:15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>
        <f t="shared" si="96"/>
        <v>0.62764827872252171</v>
      </c>
      <c r="M1602" s="45">
        <f t="shared" si="97"/>
        <v>0.26518457071754459</v>
      </c>
      <c r="N1602" s="2">
        <f t="shared" si="98"/>
        <v>31968000000</v>
      </c>
      <c r="O1602" s="2">
        <f t="shared" si="99"/>
        <v>75663000000</v>
      </c>
    </row>
    <row r="1603" spans="1:15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>
        <f t="shared" ref="L1603:L1666" si="100">1-(F1603/E1603)</f>
        <v>0.60708693017729132</v>
      </c>
      <c r="M1603" s="45">
        <f t="shared" ref="M1603:M1666" si="101">N1603/E1603</f>
        <v>0.15422689822866092</v>
      </c>
      <c r="N1603" s="2">
        <f t="shared" ref="N1603:N1666" si="102">O1603-SUM(G1603:I1603)</f>
        <v>19599000000</v>
      </c>
      <c r="O1603" s="2">
        <f t="shared" ref="O1603:O1666" si="103">E1603-F1603</f>
        <v>77148000000</v>
      </c>
    </row>
    <row r="1604" spans="1:15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>
        <f t="shared" si="100"/>
        <v>0.60069138428810209</v>
      </c>
      <c r="M1604" s="45">
        <f t="shared" si="101"/>
        <v>0.25117763257863546</v>
      </c>
      <c r="N1604" s="2">
        <f t="shared" si="102"/>
        <v>33060000000</v>
      </c>
      <c r="O1604" s="2">
        <f t="shared" si="103"/>
        <v>79063000000</v>
      </c>
    </row>
    <row r="1605" spans="1:15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>
        <f t="shared" si="100"/>
        <v>0.59991451698025811</v>
      </c>
      <c r="M1605" s="45">
        <f t="shared" si="101"/>
        <v>0.28146694502888575</v>
      </c>
      <c r="N1605" s="2">
        <f t="shared" si="102"/>
        <v>518924000</v>
      </c>
      <c r="O1605" s="2">
        <f t="shared" si="103"/>
        <v>1106027000</v>
      </c>
    </row>
    <row r="1606" spans="1:15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>
        <f t="shared" si="100"/>
        <v>0.58856811562541678</v>
      </c>
      <c r="M1606" s="45">
        <f t="shared" si="101"/>
        <v>0.27168265398184449</v>
      </c>
      <c r="N1606" s="2">
        <f t="shared" si="102"/>
        <v>517343000</v>
      </c>
      <c r="O1606" s="2">
        <f t="shared" si="103"/>
        <v>1120762000</v>
      </c>
    </row>
    <row r="1607" spans="1:15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>
        <f t="shared" si="100"/>
        <v>0.58533416040664665</v>
      </c>
      <c r="M1607" s="45">
        <f t="shared" si="101"/>
        <v>0.26811049270513293</v>
      </c>
      <c r="N1607" s="2">
        <f t="shared" si="102"/>
        <v>533364000</v>
      </c>
      <c r="O1607" s="2">
        <f t="shared" si="103"/>
        <v>1164431000</v>
      </c>
    </row>
    <row r="1608" spans="1:15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>
        <f t="shared" si="100"/>
        <v>0.58739715188323938</v>
      </c>
      <c r="M1608" s="45">
        <f t="shared" si="101"/>
        <v>0.28166086610795893</v>
      </c>
      <c r="N1608" s="2">
        <f t="shared" si="102"/>
        <v>575245000</v>
      </c>
      <c r="O1608" s="2">
        <f t="shared" si="103"/>
        <v>1199660000</v>
      </c>
    </row>
    <row r="1609" spans="1:15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>
        <f t="shared" si="100"/>
        <v>0.28421601198618984</v>
      </c>
      <c r="M1609" s="45">
        <f t="shared" si="101"/>
        <v>8.2470197381278088E-2</v>
      </c>
      <c r="N1609" s="2">
        <f t="shared" si="102"/>
        <v>1266000000</v>
      </c>
      <c r="O1609" s="2">
        <f t="shared" si="103"/>
        <v>4363000000</v>
      </c>
    </row>
    <row r="1610" spans="1:15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>
        <f t="shared" si="100"/>
        <v>0.28816920026437542</v>
      </c>
      <c r="M1610" s="45">
        <f t="shared" si="101"/>
        <v>0.11837409120951752</v>
      </c>
      <c r="N1610" s="2">
        <f t="shared" si="102"/>
        <v>1791000000</v>
      </c>
      <c r="O1610" s="2">
        <f t="shared" si="103"/>
        <v>4360000000</v>
      </c>
    </row>
    <row r="1611" spans="1:15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>
        <f t="shared" si="100"/>
        <v>0.28966511117211091</v>
      </c>
      <c r="M1611" s="45">
        <f t="shared" si="101"/>
        <v>0.11055448805929179</v>
      </c>
      <c r="N1611" s="2">
        <f t="shared" si="102"/>
        <v>1611000000</v>
      </c>
      <c r="O1611" s="2">
        <f t="shared" si="103"/>
        <v>4221000000</v>
      </c>
    </row>
    <row r="1612" spans="1:15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>
        <f t="shared" si="100"/>
        <v>0.26435277820532554</v>
      </c>
      <c r="M1612" s="45">
        <f t="shared" si="101"/>
        <v>3.5862705864245038E-2</v>
      </c>
      <c r="N1612" s="2">
        <f t="shared" si="102"/>
        <v>466000000</v>
      </c>
      <c r="O1612" s="2">
        <f t="shared" si="103"/>
        <v>3435000000</v>
      </c>
    </row>
    <row r="1613" spans="1:15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>
        <f t="shared" si="100"/>
        <v>0.34991993217784478</v>
      </c>
      <c r="M1613" s="45">
        <f t="shared" si="101"/>
        <v>0.23556424265259984</v>
      </c>
      <c r="N1613" s="2">
        <f t="shared" si="102"/>
        <v>1000300000</v>
      </c>
      <c r="O1613" s="2">
        <f t="shared" si="103"/>
        <v>1485900000</v>
      </c>
    </row>
    <row r="1614" spans="1:15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>
        <f t="shared" si="100"/>
        <v>0.34009736667404289</v>
      </c>
      <c r="M1614" s="45">
        <f t="shared" si="101"/>
        <v>0.23901305598583758</v>
      </c>
      <c r="N1614" s="2">
        <f t="shared" si="102"/>
        <v>1080100000</v>
      </c>
      <c r="O1614" s="2">
        <f t="shared" si="103"/>
        <v>1536900000</v>
      </c>
    </row>
    <row r="1615" spans="1:15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>
        <f t="shared" si="100"/>
        <v>0.32524864421364397</v>
      </c>
      <c r="M1615" s="45">
        <f t="shared" si="101"/>
        <v>0.22254907846551</v>
      </c>
      <c r="N1615" s="2">
        <f t="shared" si="102"/>
        <v>1112100000</v>
      </c>
      <c r="O1615" s="2">
        <f t="shared" si="103"/>
        <v>1625300000</v>
      </c>
    </row>
    <row r="1616" spans="1:15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>
        <f t="shared" si="100"/>
        <v>0.33355832672415253</v>
      </c>
      <c r="M1616" s="45">
        <f t="shared" si="101"/>
        <v>0.21101567641450533</v>
      </c>
      <c r="N1616" s="2">
        <f t="shared" si="102"/>
        <v>1250500000</v>
      </c>
      <c r="O1616" s="2">
        <f t="shared" si="103"/>
        <v>1976700000</v>
      </c>
    </row>
    <row r="1617" spans="1:15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>
        <f t="shared" si="100"/>
        <v>0.98107335035672405</v>
      </c>
      <c r="M1617" s="45">
        <f t="shared" si="101"/>
        <v>0.3496553311341743</v>
      </c>
      <c r="N1617" s="2">
        <f t="shared" si="102"/>
        <v>31905000000</v>
      </c>
      <c r="O1617" s="2">
        <f t="shared" si="103"/>
        <v>89520000000</v>
      </c>
    </row>
    <row r="1618" spans="1:15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>
        <f t="shared" si="100"/>
        <v>0.98481872168413398</v>
      </c>
      <c r="M1618" s="45">
        <f t="shared" si="101"/>
        <v>0.40401276272013992</v>
      </c>
      <c r="N1618" s="2">
        <f t="shared" si="102"/>
        <v>35581000000</v>
      </c>
      <c r="O1618" s="2">
        <f t="shared" si="103"/>
        <v>86732000000</v>
      </c>
    </row>
    <row r="1619" spans="1:15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>
        <f t="shared" si="100"/>
        <v>0.9875978816819807</v>
      </c>
      <c r="M1619" s="45">
        <f t="shared" si="101"/>
        <v>0.41691938623093289</v>
      </c>
      <c r="N1619" s="2">
        <f t="shared" si="102"/>
        <v>36844000000</v>
      </c>
      <c r="O1619" s="2">
        <f t="shared" si="103"/>
        <v>87276000000</v>
      </c>
    </row>
    <row r="1620" spans="1:15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>
        <f t="shared" si="100"/>
        <v>0.98930392189530503</v>
      </c>
      <c r="M1620" s="45">
        <f t="shared" si="101"/>
        <v>0.40711739029022692</v>
      </c>
      <c r="N1620" s="2">
        <f t="shared" si="102"/>
        <v>36654000000</v>
      </c>
      <c r="O1620" s="2">
        <f t="shared" si="103"/>
        <v>89070000000</v>
      </c>
    </row>
    <row r="1621" spans="1:15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>
        <f t="shared" si="100"/>
        <v>0.35836494542076336</v>
      </c>
      <c r="M1621" s="45">
        <f t="shared" si="101"/>
        <v>7.3314237051947048E-2</v>
      </c>
      <c r="N1621" s="2">
        <f t="shared" si="102"/>
        <v>947000000</v>
      </c>
      <c r="O1621" s="2">
        <f t="shared" si="103"/>
        <v>4629000000</v>
      </c>
    </row>
    <row r="1622" spans="1:15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>
        <f t="shared" si="100"/>
        <v>0.35536142031844442</v>
      </c>
      <c r="M1622" s="45">
        <f t="shared" si="101"/>
        <v>7.1297731435817954E-2</v>
      </c>
      <c r="N1622" s="2">
        <f t="shared" si="102"/>
        <v>1012000000</v>
      </c>
      <c r="O1622" s="2">
        <f t="shared" si="103"/>
        <v>5044000000</v>
      </c>
    </row>
    <row r="1623" spans="1:15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>
        <f t="shared" si="100"/>
        <v>0.35193969718630191</v>
      </c>
      <c r="M1623" s="45">
        <f t="shared" si="101"/>
        <v>6.1342517382545973E-2</v>
      </c>
      <c r="N1623" s="2">
        <f t="shared" si="102"/>
        <v>944000000</v>
      </c>
      <c r="O1623" s="2">
        <f t="shared" si="103"/>
        <v>5416000000</v>
      </c>
    </row>
    <row r="1624" spans="1:15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>
        <f t="shared" si="100"/>
        <v>0.34412363266344437</v>
      </c>
      <c r="M1624" s="45">
        <f t="shared" si="101"/>
        <v>5.9399643856525054E-2</v>
      </c>
      <c r="N1624" s="2">
        <f t="shared" si="102"/>
        <v>934000000</v>
      </c>
      <c r="O1624" s="2">
        <f t="shared" si="103"/>
        <v>5411000000</v>
      </c>
    </row>
    <row r="1625" spans="1:15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>
        <f t="shared" si="100"/>
        <v>0.17571527518780972</v>
      </c>
      <c r="M1625" s="45">
        <f t="shared" si="101"/>
        <v>7.6988651499813529E-2</v>
      </c>
      <c r="N1625" s="2">
        <f t="shared" si="102"/>
        <v>1445000000</v>
      </c>
      <c r="O1625" s="2">
        <f t="shared" si="103"/>
        <v>3298000000</v>
      </c>
    </row>
    <row r="1626" spans="1:15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>
        <f t="shared" si="100"/>
        <v>0.17084339774557167</v>
      </c>
      <c r="M1626" s="45">
        <f t="shared" si="101"/>
        <v>6.662640901771337E-2</v>
      </c>
      <c r="N1626" s="2">
        <f t="shared" si="102"/>
        <v>1324000000</v>
      </c>
      <c r="O1626" s="2">
        <f t="shared" si="103"/>
        <v>3395000000</v>
      </c>
    </row>
    <row r="1627" spans="1:15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>
        <f t="shared" si="100"/>
        <v>0.17663108515628745</v>
      </c>
      <c r="M1627" s="45">
        <f t="shared" si="101"/>
        <v>7.1131109090038766E-2</v>
      </c>
      <c r="N1627" s="2">
        <f t="shared" si="102"/>
        <v>1486000000</v>
      </c>
      <c r="O1627" s="2">
        <f t="shared" si="103"/>
        <v>3690000000</v>
      </c>
    </row>
    <row r="1628" spans="1:15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>
        <f t="shared" si="100"/>
        <v>0.17771985712906646</v>
      </c>
      <c r="M1628" s="45">
        <f t="shared" si="101"/>
        <v>7.3704025485085436E-2</v>
      </c>
      <c r="N1628" s="2">
        <f t="shared" si="102"/>
        <v>1527000000</v>
      </c>
      <c r="O1628" s="2">
        <f t="shared" si="103"/>
        <v>3682000000</v>
      </c>
    </row>
    <row r="1629" spans="1:15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>
        <f t="shared" si="100"/>
        <v>0.34835156976328396</v>
      </c>
      <c r="M1629" s="45">
        <f t="shared" si="101"/>
        <v>0.14803690195237074</v>
      </c>
      <c r="N1629" s="2">
        <f t="shared" si="102"/>
        <v>2070000000</v>
      </c>
      <c r="O1629" s="2">
        <f t="shared" si="103"/>
        <v>4871000000</v>
      </c>
    </row>
    <row r="1630" spans="1:15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>
        <f t="shared" si="100"/>
        <v>0.35681623320948841</v>
      </c>
      <c r="M1630" s="45">
        <f t="shared" si="101"/>
        <v>0.15868819662760789</v>
      </c>
      <c r="N1630" s="2">
        <f t="shared" si="102"/>
        <v>2221000000</v>
      </c>
      <c r="O1630" s="2">
        <f t="shared" si="103"/>
        <v>4994000000</v>
      </c>
    </row>
    <row r="1631" spans="1:15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>
        <f t="shared" si="100"/>
        <v>0.36494097677648329</v>
      </c>
      <c r="M1631" s="45">
        <f t="shared" si="101"/>
        <v>0.16526502584677108</v>
      </c>
      <c r="N1631" s="2">
        <f t="shared" si="102"/>
        <v>2142000000</v>
      </c>
      <c r="O1631" s="2">
        <f t="shared" si="103"/>
        <v>4730000000</v>
      </c>
    </row>
    <row r="1632" spans="1:15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>
        <f t="shared" si="100"/>
        <v>0.37644206040120509</v>
      </c>
      <c r="M1632" s="45">
        <f t="shared" si="101"/>
        <v>0.17723565287677273</v>
      </c>
      <c r="N1632" s="2">
        <f t="shared" si="102"/>
        <v>2412000000</v>
      </c>
      <c r="O1632" s="2">
        <f t="shared" si="103"/>
        <v>5123000000</v>
      </c>
    </row>
    <row r="1633" spans="1:15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>
        <f t="shared" si="100"/>
        <v>0.39580550360673261</v>
      </c>
      <c r="M1633" s="45">
        <f t="shared" si="101"/>
        <v>0.21533529254608602</v>
      </c>
      <c r="N1633" s="2">
        <f t="shared" si="102"/>
        <v>1612000000</v>
      </c>
      <c r="O1633" s="2">
        <f t="shared" si="103"/>
        <v>2963000000</v>
      </c>
    </row>
    <row r="1634" spans="1:15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>
        <f t="shared" si="100"/>
        <v>0.39883381924198247</v>
      </c>
      <c r="M1634" s="45">
        <f t="shared" si="101"/>
        <v>0.20043731778425655</v>
      </c>
      <c r="N1634" s="2">
        <f t="shared" si="102"/>
        <v>1375000000</v>
      </c>
      <c r="O1634" s="2">
        <f t="shared" si="103"/>
        <v>2736000000</v>
      </c>
    </row>
    <row r="1635" spans="1:15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>
        <f t="shared" si="100"/>
        <v>0.40971585701191571</v>
      </c>
      <c r="M1635" s="45">
        <f t="shared" si="101"/>
        <v>0.2054471651171926</v>
      </c>
      <c r="N1635" s="2">
        <f t="shared" si="102"/>
        <v>1569000000</v>
      </c>
      <c r="O1635" s="2">
        <f t="shared" si="103"/>
        <v>3129000000</v>
      </c>
    </row>
    <row r="1636" spans="1:15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>
        <f t="shared" si="100"/>
        <v>0.53342391304347825</v>
      </c>
      <c r="M1636" s="45">
        <f t="shared" si="101"/>
        <v>0.17989130434782608</v>
      </c>
      <c r="N1636" s="2">
        <f t="shared" si="102"/>
        <v>1324000000</v>
      </c>
      <c r="O1636" s="2">
        <f t="shared" si="103"/>
        <v>3926000000</v>
      </c>
    </row>
    <row r="1637" spans="1:15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>
        <f t="shared" si="100"/>
        <v>0.24827430219929114</v>
      </c>
      <c r="M1637" s="45">
        <f t="shared" si="101"/>
        <v>5.9159161081487076E-2</v>
      </c>
      <c r="N1637" s="2">
        <f t="shared" si="102"/>
        <v>27725000000</v>
      </c>
      <c r="O1637" s="2">
        <f t="shared" si="103"/>
        <v>116354000000</v>
      </c>
    </row>
    <row r="1638" spans="1:15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>
        <f t="shared" si="100"/>
        <v>0.2482185372899931</v>
      </c>
      <c r="M1638" s="45">
        <f t="shared" si="101"/>
        <v>5.6418934523634563E-2</v>
      </c>
      <c r="N1638" s="2">
        <f t="shared" si="102"/>
        <v>26872000000</v>
      </c>
      <c r="O1638" s="2">
        <f t="shared" si="103"/>
        <v>118225000000</v>
      </c>
    </row>
    <row r="1639" spans="1:15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>
        <f t="shared" si="100"/>
        <v>0.24825440491216944</v>
      </c>
      <c r="M1639" s="45">
        <f t="shared" si="101"/>
        <v>5.5898165555100264E-2</v>
      </c>
      <c r="N1639" s="2">
        <f t="shared" si="102"/>
        <v>27147000000</v>
      </c>
      <c r="O1639" s="2">
        <f t="shared" si="103"/>
        <v>120565000000</v>
      </c>
    </row>
    <row r="1640" spans="1:15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>
        <f t="shared" si="100"/>
        <v>0.25127247837720112</v>
      </c>
      <c r="M1640" s="45">
        <f t="shared" si="101"/>
        <v>4.9996888805923713E-2</v>
      </c>
      <c r="N1640" s="2">
        <f t="shared" si="102"/>
        <v>24105000000</v>
      </c>
      <c r="O1640" s="2">
        <f t="shared" si="103"/>
        <v>121146000000</v>
      </c>
    </row>
    <row r="1641" spans="1:15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>
        <f t="shared" si="100"/>
        <v>0.19540984931936012</v>
      </c>
      <c r="M1641" s="45">
        <f t="shared" si="101"/>
        <v>9.1964709805863507E-2</v>
      </c>
      <c r="N1641" s="2">
        <f t="shared" si="102"/>
        <v>910000000</v>
      </c>
      <c r="O1641" s="2">
        <f t="shared" si="103"/>
        <v>1933600000</v>
      </c>
    </row>
    <row r="1642" spans="1:15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>
        <f t="shared" si="100"/>
        <v>0.19221019703725006</v>
      </c>
      <c r="M1642" s="45">
        <f t="shared" si="101"/>
        <v>8.9286998417949084E-2</v>
      </c>
      <c r="N1642" s="2">
        <f t="shared" si="102"/>
        <v>993300000</v>
      </c>
      <c r="O1642" s="2">
        <f t="shared" si="103"/>
        <v>2138300000</v>
      </c>
    </row>
    <row r="1643" spans="1:15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>
        <f t="shared" si="100"/>
        <v>0.19465417237048221</v>
      </c>
      <c r="M1643" s="45">
        <f t="shared" si="101"/>
        <v>5.6217276563315884E-2</v>
      </c>
      <c r="N1643" s="2">
        <f t="shared" si="102"/>
        <v>796700000</v>
      </c>
      <c r="O1643" s="2">
        <f t="shared" si="103"/>
        <v>2758600000</v>
      </c>
    </row>
    <row r="1644" spans="1:15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>
        <f t="shared" si="100"/>
        <v>0.43613190227369014</v>
      </c>
      <c r="M1644" s="45">
        <f t="shared" si="101"/>
        <v>0.23478322270865698</v>
      </c>
      <c r="N1644" s="2">
        <f t="shared" si="102"/>
        <v>1330000000</v>
      </c>
      <c r="O1644" s="2">
        <f t="shared" si="103"/>
        <v>2470600000</v>
      </c>
    </row>
    <row r="1645" spans="1:15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>
        <f t="shared" si="100"/>
        <v>0.41627571273908337</v>
      </c>
      <c r="M1645" s="45">
        <f t="shared" si="101"/>
        <v>0.19981955972573079</v>
      </c>
      <c r="N1645" s="2">
        <f t="shared" si="102"/>
        <v>1107400000</v>
      </c>
      <c r="O1645" s="2">
        <f t="shared" si="103"/>
        <v>2307000000</v>
      </c>
    </row>
    <row r="1646" spans="1:15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>
        <f t="shared" si="100"/>
        <v>0.4119346554430019</v>
      </c>
      <c r="M1646" s="45">
        <f t="shared" si="101"/>
        <v>0.20339920102725068</v>
      </c>
      <c r="N1646" s="2">
        <f t="shared" si="102"/>
        <v>1140500000</v>
      </c>
      <c r="O1646" s="2">
        <f t="shared" si="103"/>
        <v>2309800000</v>
      </c>
    </row>
    <row r="1647" spans="1:15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>
        <f t="shared" si="100"/>
        <v>0.41656181045644369</v>
      </c>
      <c r="M1647" s="45">
        <f t="shared" si="101"/>
        <v>0.20230866021117128</v>
      </c>
      <c r="N1647" s="2">
        <f t="shared" si="102"/>
        <v>1109400000</v>
      </c>
      <c r="O1647" s="2">
        <f t="shared" si="103"/>
        <v>2284300000</v>
      </c>
    </row>
    <row r="1648" spans="1:15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>
        <f t="shared" si="100"/>
        <v>0.16630489230255463</v>
      </c>
      <c r="M1648" s="45">
        <f t="shared" si="101"/>
        <v>0.10753047253297712</v>
      </c>
      <c r="N1648" s="2">
        <f t="shared" si="102"/>
        <v>644000000</v>
      </c>
      <c r="O1648" s="2">
        <f t="shared" si="103"/>
        <v>996000000</v>
      </c>
    </row>
    <row r="1649" spans="1:15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>
        <f t="shared" si="100"/>
        <v>0.21202095395643783</v>
      </c>
      <c r="M1649" s="45">
        <f t="shared" si="101"/>
        <v>0.13937138130686519</v>
      </c>
      <c r="N1649" s="2">
        <f t="shared" si="102"/>
        <v>1011000000</v>
      </c>
      <c r="O1649" s="2">
        <f t="shared" si="103"/>
        <v>1538000000</v>
      </c>
    </row>
    <row r="1650" spans="1:15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>
        <f t="shared" si="100"/>
        <v>0.22153181142779954</v>
      </c>
      <c r="M1650" s="45">
        <f t="shared" si="101"/>
        <v>0.18424962852897475</v>
      </c>
      <c r="N1650" s="2">
        <f t="shared" si="102"/>
        <v>1364000000</v>
      </c>
      <c r="O1650" s="2">
        <f t="shared" si="103"/>
        <v>1640000000</v>
      </c>
    </row>
    <row r="1651" spans="1:15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>
        <f t="shared" si="100"/>
        <v>0.19598983338040099</v>
      </c>
      <c r="M1651" s="45">
        <f t="shared" si="101"/>
        <v>0.13329567918667043</v>
      </c>
      <c r="N1651" s="2">
        <f t="shared" si="102"/>
        <v>944000000</v>
      </c>
      <c r="O1651" s="2">
        <f t="shared" si="103"/>
        <v>1388000000</v>
      </c>
    </row>
    <row r="1652" spans="1:15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>
        <f t="shared" si="100"/>
        <v>0.53837670930745474</v>
      </c>
      <c r="M1652" s="45">
        <f t="shared" si="101"/>
        <v>0.19122187913542127</v>
      </c>
      <c r="N1652" s="2">
        <f t="shared" si="102"/>
        <v>867000000</v>
      </c>
      <c r="O1652" s="2">
        <f t="shared" si="103"/>
        <v>2441000000</v>
      </c>
    </row>
    <row r="1653" spans="1:15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>
        <f t="shared" si="100"/>
        <v>0.52206029147534438</v>
      </c>
      <c r="M1653" s="45">
        <f t="shared" si="101"/>
        <v>0.18526652026352566</v>
      </c>
      <c r="N1653" s="2">
        <f t="shared" si="102"/>
        <v>928000000</v>
      </c>
      <c r="O1653" s="2">
        <f t="shared" si="103"/>
        <v>2615000000</v>
      </c>
    </row>
    <row r="1654" spans="1:15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>
        <f t="shared" si="100"/>
        <v>0.52584737739064569</v>
      </c>
      <c r="M1654" s="45">
        <f t="shared" si="101"/>
        <v>0.1868964211323613</v>
      </c>
      <c r="N1654" s="2">
        <f t="shared" si="102"/>
        <v>987000000</v>
      </c>
      <c r="O1654" s="2">
        <f t="shared" si="103"/>
        <v>2777000000</v>
      </c>
    </row>
    <row r="1655" spans="1:15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>
        <f t="shared" si="100"/>
        <v>0.51228323699421963</v>
      </c>
      <c r="M1655" s="45">
        <f t="shared" si="101"/>
        <v>0.18569364161849711</v>
      </c>
      <c r="N1655" s="2">
        <f t="shared" si="102"/>
        <v>1028000000</v>
      </c>
      <c r="O1655" s="2">
        <f t="shared" si="103"/>
        <v>2836000000</v>
      </c>
    </row>
    <row r="1656" spans="1:15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>
        <f t="shared" si="100"/>
        <v>0.36915098197926233</v>
      </c>
      <c r="M1656" s="45">
        <f t="shared" si="101"/>
        <v>0.20329360974288571</v>
      </c>
      <c r="N1656" s="2">
        <f t="shared" si="102"/>
        <v>1047833000</v>
      </c>
      <c r="O1656" s="2">
        <f t="shared" si="103"/>
        <v>1902709000</v>
      </c>
    </row>
    <row r="1657" spans="1:15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>
        <f t="shared" si="100"/>
        <v>0.38109560400616549</v>
      </c>
      <c r="M1657" s="45">
        <f t="shared" si="101"/>
        <v>0.23219211177640164</v>
      </c>
      <c r="N1657" s="2">
        <f t="shared" si="102"/>
        <v>1305137000</v>
      </c>
      <c r="O1657" s="2">
        <f t="shared" si="103"/>
        <v>2142114000</v>
      </c>
    </row>
    <row r="1658" spans="1:15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>
        <f t="shared" si="100"/>
        <v>0.38967281911771823</v>
      </c>
      <c r="M1658" s="45">
        <f t="shared" si="101"/>
        <v>0.23931010786282031</v>
      </c>
      <c r="N1658" s="2">
        <f t="shared" si="102"/>
        <v>1300330000</v>
      </c>
      <c r="O1658" s="2">
        <f t="shared" si="103"/>
        <v>2117350000</v>
      </c>
    </row>
    <row r="1659" spans="1:15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>
        <f t="shared" si="100"/>
        <v>0.37918384801526439</v>
      </c>
      <c r="M1659" s="45">
        <f t="shared" si="101"/>
        <v>0.18340860127731831</v>
      </c>
      <c r="N1659" s="2">
        <f t="shared" si="102"/>
        <v>747552000</v>
      </c>
      <c r="O1659" s="2">
        <f t="shared" si="103"/>
        <v>1545509000</v>
      </c>
    </row>
    <row r="1660" spans="1:15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>
        <f t="shared" si="100"/>
        <v>0.79192370644692101</v>
      </c>
      <c r="M1660" s="45">
        <f t="shared" si="101"/>
        <v>0.35950695162007418</v>
      </c>
      <c r="N1660" s="2">
        <f t="shared" si="102"/>
        <v>583817000</v>
      </c>
      <c r="O1660" s="2">
        <f t="shared" si="103"/>
        <v>1286035000</v>
      </c>
    </row>
    <row r="1661" spans="1:15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>
        <f t="shared" si="100"/>
        <v>0.79670288696334579</v>
      </c>
      <c r="M1661" s="45">
        <f t="shared" si="101"/>
        <v>0.45235882367366997</v>
      </c>
      <c r="N1661" s="2">
        <f t="shared" si="102"/>
        <v>903836000</v>
      </c>
      <c r="O1661" s="2">
        <f t="shared" si="103"/>
        <v>1591853000</v>
      </c>
    </row>
    <row r="1662" spans="1:15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>
        <f t="shared" si="100"/>
        <v>0.76370073790021853</v>
      </c>
      <c r="M1662" s="45">
        <f t="shared" si="101"/>
        <v>0.33836404617486521</v>
      </c>
      <c r="N1662" s="2">
        <f t="shared" si="102"/>
        <v>820254000</v>
      </c>
      <c r="O1662" s="2">
        <f t="shared" si="103"/>
        <v>1851345000</v>
      </c>
    </row>
    <row r="1663" spans="1:15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>
        <f t="shared" si="100"/>
        <v>0.6421126255404892</v>
      </c>
      <c r="M1663" s="45">
        <f t="shared" si="101"/>
        <v>-1.7929684246178797E-2</v>
      </c>
      <c r="N1663" s="2">
        <f t="shared" si="102"/>
        <v>-26045000</v>
      </c>
      <c r="O1663" s="2">
        <f t="shared" si="103"/>
        <v>932745000</v>
      </c>
    </row>
    <row r="1664" spans="1:15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>
        <f t="shared" si="100"/>
        <v>0.3374912854900608</v>
      </c>
      <c r="M1664" s="45">
        <f t="shared" si="101"/>
        <v>0.17996078877805119</v>
      </c>
      <c r="N1664" s="2">
        <f t="shared" si="102"/>
        <v>1822683000</v>
      </c>
      <c r="O1664" s="2">
        <f t="shared" si="103"/>
        <v>3418187000</v>
      </c>
    </row>
    <row r="1665" spans="1:15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>
        <f t="shared" si="100"/>
        <v>0.32127064215392465</v>
      </c>
      <c r="M1665" s="45">
        <f t="shared" si="101"/>
        <v>0.16926873137526774</v>
      </c>
      <c r="N1665" s="2">
        <f t="shared" si="102"/>
        <v>1847555000</v>
      </c>
      <c r="O1665" s="2">
        <f t="shared" si="103"/>
        <v>3506644000</v>
      </c>
    </row>
    <row r="1666" spans="1:15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>
        <f t="shared" si="100"/>
        <v>0.31959095115707636</v>
      </c>
      <c r="M1666" s="45">
        <f t="shared" si="101"/>
        <v>0.16670438943243424</v>
      </c>
      <c r="N1666" s="2">
        <f t="shared" si="102"/>
        <v>1948130000</v>
      </c>
      <c r="O1666" s="2">
        <f t="shared" si="103"/>
        <v>3734783000</v>
      </c>
    </row>
    <row r="1667" spans="1:15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>
        <f t="shared" ref="L1667:L1711" si="104">1-(F1667/E1667)</f>
        <v>0.36199900838914389</v>
      </c>
      <c r="M1667" s="45">
        <f t="shared" ref="M1667:M1711" si="105">N1667/E1667</f>
        <v>0.1814607955418511</v>
      </c>
      <c r="N1667" s="2">
        <f t="shared" ref="N1667:N1711" si="106">O1667-SUM(G1667:I1667)</f>
        <v>2000512000</v>
      </c>
      <c r="O1667" s="2">
        <f t="shared" ref="O1667:O1711" si="107">E1667-F1667</f>
        <v>3990853000</v>
      </c>
    </row>
    <row r="1668" spans="1:15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>
        <f t="shared" si="104"/>
        <v>0.28582888909444548</v>
      </c>
      <c r="M1668" s="45">
        <f t="shared" si="105"/>
        <v>0.12350995112685324</v>
      </c>
      <c r="N1668" s="2">
        <f t="shared" si="106"/>
        <v>893273000</v>
      </c>
      <c r="O1668" s="2">
        <f t="shared" si="107"/>
        <v>2067228000</v>
      </c>
    </row>
    <row r="1669" spans="1:15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>
        <f t="shared" si="104"/>
        <v>0.32285763841832782</v>
      </c>
      <c r="M1669" s="45">
        <f t="shared" si="105"/>
        <v>0.16198502791452965</v>
      </c>
      <c r="N1669" s="2">
        <f t="shared" si="106"/>
        <v>1221567000</v>
      </c>
      <c r="O1669" s="2">
        <f t="shared" si="107"/>
        <v>2434745000</v>
      </c>
    </row>
    <row r="1670" spans="1:15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>
        <f t="shared" si="104"/>
        <v>0.35787601440535499</v>
      </c>
      <c r="M1670" s="45">
        <f t="shared" si="105"/>
        <v>0.15471625125127475</v>
      </c>
      <c r="N1670" s="2">
        <f t="shared" si="106"/>
        <v>1021478000</v>
      </c>
      <c r="O1670" s="2">
        <f t="shared" si="107"/>
        <v>2362793000</v>
      </c>
    </row>
    <row r="1671" spans="1:15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>
        <f t="shared" si="104"/>
        <v>0.33401071186944664</v>
      </c>
      <c r="M1671" s="45">
        <f t="shared" si="105"/>
        <v>0.12271469340286946</v>
      </c>
      <c r="N1671" s="2">
        <f t="shared" si="106"/>
        <v>1142342000</v>
      </c>
      <c r="O1671" s="2">
        <f t="shared" si="107"/>
        <v>3109281000</v>
      </c>
    </row>
    <row r="1672" spans="1:15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>
        <f t="shared" si="104"/>
        <v>0.66006256421039433</v>
      </c>
      <c r="M1672" s="45">
        <f t="shared" si="105"/>
        <v>0.26778478059181465</v>
      </c>
      <c r="N1672" s="2">
        <f t="shared" si="106"/>
        <v>580732000</v>
      </c>
      <c r="O1672" s="2">
        <f t="shared" si="107"/>
        <v>1431446000</v>
      </c>
    </row>
    <row r="1673" spans="1:15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>
        <f t="shared" si="104"/>
        <v>0.68804057533773955</v>
      </c>
      <c r="M1673" s="45">
        <f t="shared" si="105"/>
        <v>0.3182905070280303</v>
      </c>
      <c r="N1673" s="2">
        <f t="shared" si="106"/>
        <v>758337000</v>
      </c>
      <c r="O1673" s="2">
        <f t="shared" si="107"/>
        <v>1639278000</v>
      </c>
    </row>
    <row r="1674" spans="1:15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>
        <f t="shared" si="104"/>
        <v>0.70184247630969687</v>
      </c>
      <c r="M1674" s="45">
        <f t="shared" si="105"/>
        <v>0.32791594317019329</v>
      </c>
      <c r="N1674" s="2">
        <f t="shared" si="106"/>
        <v>779569000</v>
      </c>
      <c r="O1674" s="2">
        <f t="shared" si="107"/>
        <v>1668521000</v>
      </c>
    </row>
    <row r="1675" spans="1:15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>
        <f t="shared" si="104"/>
        <v>0.69650265755024776</v>
      </c>
      <c r="M1675" s="45">
        <f t="shared" si="105"/>
        <v>0.30258220744475428</v>
      </c>
      <c r="N1675" s="2">
        <f t="shared" si="106"/>
        <v>669881000</v>
      </c>
      <c r="O1675" s="2">
        <f t="shared" si="107"/>
        <v>1541974000</v>
      </c>
    </row>
    <row r="1676" spans="1:15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>
        <f t="shared" si="104"/>
        <v>0.33100779829416471</v>
      </c>
      <c r="M1676" s="45">
        <f t="shared" si="105"/>
        <v>0.11455142643889712</v>
      </c>
      <c r="N1676" s="2">
        <f t="shared" si="106"/>
        <v>51721000000</v>
      </c>
      <c r="O1676" s="2">
        <f t="shared" si="107"/>
        <v>149453000000</v>
      </c>
    </row>
    <row r="1677" spans="1:15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>
        <f t="shared" si="104"/>
        <v>0.32353458354323295</v>
      </c>
      <c r="M1677" s="45">
        <f t="shared" si="105"/>
        <v>0.10045956144436312</v>
      </c>
      <c r="N1677" s="2">
        <f t="shared" si="106"/>
        <v>42277000000</v>
      </c>
      <c r="O1677" s="2">
        <f t="shared" si="107"/>
        <v>136155000000</v>
      </c>
    </row>
    <row r="1678" spans="1:15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>
        <f t="shared" si="104"/>
        <v>0.3229443929917154</v>
      </c>
      <c r="M1678" s="45">
        <f t="shared" si="105"/>
        <v>9.0714403521904061E-2</v>
      </c>
      <c r="N1678" s="2">
        <f t="shared" si="106"/>
        <v>35751000000</v>
      </c>
      <c r="O1678" s="2">
        <f t="shared" si="107"/>
        <v>127274000000</v>
      </c>
    </row>
    <row r="1679" spans="1:15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>
        <f t="shared" si="104"/>
        <v>0.36185873720557404</v>
      </c>
      <c r="M1679" s="45">
        <f t="shared" si="105"/>
        <v>5.551701812800592E-2</v>
      </c>
      <c r="N1679" s="2">
        <f t="shared" si="106"/>
        <v>14406000000</v>
      </c>
      <c r="O1679" s="2">
        <f t="shared" si="107"/>
        <v>93898000000</v>
      </c>
    </row>
    <row r="1680" spans="1:15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>
        <f t="shared" si="104"/>
        <v>0.53147506734839745</v>
      </c>
      <c r="M1680" s="45">
        <f t="shared" si="105"/>
        <v>0.13920637993955121</v>
      </c>
      <c r="N1680" s="2">
        <f t="shared" si="106"/>
        <v>407656000</v>
      </c>
      <c r="O1680" s="2">
        <f t="shared" si="107"/>
        <v>1556387000</v>
      </c>
    </row>
    <row r="1681" spans="1:15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>
        <f t="shared" si="104"/>
        <v>0.53456689711264738</v>
      </c>
      <c r="M1681" s="45">
        <f t="shared" si="105"/>
        <v>0.14660431069540464</v>
      </c>
      <c r="N1681" s="2">
        <f t="shared" si="106"/>
        <v>432600000</v>
      </c>
      <c r="O1681" s="2">
        <f t="shared" si="107"/>
        <v>1577400000</v>
      </c>
    </row>
    <row r="1682" spans="1:15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>
        <f t="shared" si="104"/>
        <v>0.54738931088756582</v>
      </c>
      <c r="M1682" s="45">
        <f t="shared" si="105"/>
        <v>0.15626496954766303</v>
      </c>
      <c r="N1682" s="2">
        <f t="shared" si="106"/>
        <v>456700000</v>
      </c>
      <c r="O1682" s="2">
        <f t="shared" si="107"/>
        <v>1599800000</v>
      </c>
    </row>
    <row r="1683" spans="1:15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>
        <f t="shared" si="104"/>
        <v>0.56732602924129671</v>
      </c>
      <c r="M1683" s="45">
        <f t="shared" si="105"/>
        <v>0.16449164267284896</v>
      </c>
      <c r="N1683" s="2">
        <f t="shared" si="106"/>
        <v>439900000</v>
      </c>
      <c r="O1683" s="2">
        <f t="shared" si="107"/>
        <v>1517200000</v>
      </c>
    </row>
    <row r="1684" spans="1:15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>
        <f t="shared" si="104"/>
        <v>0.33235394936584883</v>
      </c>
      <c r="M1684" s="45">
        <f t="shared" si="105"/>
        <v>7.0172861270261011E-2</v>
      </c>
      <c r="N1684" s="2">
        <f t="shared" si="106"/>
        <v>1433000000</v>
      </c>
      <c r="O1684" s="2">
        <f t="shared" si="107"/>
        <v>6787000000</v>
      </c>
    </row>
    <row r="1685" spans="1:15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>
        <f t="shared" si="104"/>
        <v>0.32415275417374789</v>
      </c>
      <c r="M1685" s="45">
        <f t="shared" si="105"/>
        <v>6.7879636109167252E-2</v>
      </c>
      <c r="N1685" s="2">
        <f t="shared" si="106"/>
        <v>1358000000</v>
      </c>
      <c r="O1685" s="2">
        <f t="shared" si="107"/>
        <v>6485000000</v>
      </c>
    </row>
    <row r="1686" spans="1:15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>
        <f t="shared" si="104"/>
        <v>0.31965199590583415</v>
      </c>
      <c r="M1686" s="45">
        <f t="shared" si="105"/>
        <v>6.8270214943705221E-2</v>
      </c>
      <c r="N1686" s="2">
        <f t="shared" si="106"/>
        <v>1334000000</v>
      </c>
      <c r="O1686" s="2">
        <f t="shared" si="107"/>
        <v>6246000000</v>
      </c>
    </row>
    <row r="1687" spans="1:15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>
        <f t="shared" si="104"/>
        <v>0.29165973954003876</v>
      </c>
      <c r="M1687" s="45">
        <f t="shared" si="105"/>
        <v>3.3139373787752842E-2</v>
      </c>
      <c r="N1687" s="2">
        <f t="shared" si="106"/>
        <v>598000000</v>
      </c>
      <c r="O1687" s="2">
        <f t="shared" si="107"/>
        <v>5263000000</v>
      </c>
    </row>
    <row r="1688" spans="1:15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>
        <f t="shared" si="104"/>
        <v>0.39620152993933</v>
      </c>
      <c r="M1688" s="45">
        <f t="shared" si="105"/>
        <v>0.12134001582695858</v>
      </c>
      <c r="N1688" s="2">
        <f t="shared" si="106"/>
        <v>460000000</v>
      </c>
      <c r="O1688" s="2">
        <f t="shared" si="107"/>
        <v>1502000000</v>
      </c>
    </row>
    <row r="1689" spans="1:15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>
        <f t="shared" si="104"/>
        <v>0.39066979410998171</v>
      </c>
      <c r="M1689" s="45">
        <f t="shared" si="105"/>
        <v>0.1055512118842846</v>
      </c>
      <c r="N1689" s="2">
        <f t="shared" si="106"/>
        <v>405000000</v>
      </c>
      <c r="O1689" s="2">
        <f t="shared" si="107"/>
        <v>1499000000</v>
      </c>
    </row>
    <row r="1690" spans="1:15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>
        <f t="shared" si="104"/>
        <v>0.38636363636363635</v>
      </c>
      <c r="M1690" s="45">
        <f t="shared" si="105"/>
        <v>0.12487231869254341</v>
      </c>
      <c r="N1690" s="2">
        <f t="shared" si="106"/>
        <v>489000000</v>
      </c>
      <c r="O1690" s="2">
        <f t="shared" si="107"/>
        <v>1513000000</v>
      </c>
    </row>
    <row r="1691" spans="1:15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>
        <f t="shared" si="104"/>
        <v>0.38434163701067614</v>
      </c>
      <c r="M1691" s="45">
        <f t="shared" si="105"/>
        <v>0.12455516014234876</v>
      </c>
      <c r="N1691" s="2">
        <f t="shared" si="106"/>
        <v>455000000</v>
      </c>
      <c r="O1691" s="2">
        <f t="shared" si="107"/>
        <v>1404000000</v>
      </c>
    </row>
    <row r="1692" spans="1:15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>
        <f t="shared" si="104"/>
        <v>0.67501362661198105</v>
      </c>
      <c r="M1692" s="45">
        <f t="shared" si="105"/>
        <v>0.16094001362861737</v>
      </c>
      <c r="N1692" s="2">
        <f t="shared" si="106"/>
        <v>802538000</v>
      </c>
      <c r="O1692" s="2">
        <f t="shared" si="107"/>
        <v>3366000000</v>
      </c>
    </row>
    <row r="1693" spans="1:15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>
        <f t="shared" si="104"/>
        <v>0.71169434960409195</v>
      </c>
      <c r="M1693" s="45">
        <f t="shared" si="105"/>
        <v>0.12334404471431806</v>
      </c>
      <c r="N1693" s="2">
        <f t="shared" si="106"/>
        <v>577297000</v>
      </c>
      <c r="O1693" s="2">
        <f t="shared" si="107"/>
        <v>3331000000</v>
      </c>
    </row>
    <row r="1694" spans="1:15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>
        <f t="shared" si="104"/>
        <v>0.69958097785403761</v>
      </c>
      <c r="M1694" s="45">
        <f t="shared" si="105"/>
        <v>5.1300384809185876E-2</v>
      </c>
      <c r="N1694" s="2">
        <f t="shared" si="106"/>
        <v>236912000</v>
      </c>
      <c r="O1694" s="2">
        <f t="shared" si="107"/>
        <v>3230758000</v>
      </c>
    </row>
    <row r="1695" spans="1:15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>
        <f t="shared" si="104"/>
        <v>0.58179908986995754</v>
      </c>
      <c r="M1695" s="45">
        <f t="shared" si="105"/>
        <v>-2.7158982517363581E-2</v>
      </c>
      <c r="N1695" s="2">
        <f t="shared" si="106"/>
        <v>-134934000</v>
      </c>
      <c r="O1695" s="2">
        <f t="shared" si="107"/>
        <v>2890553000</v>
      </c>
    </row>
    <row r="1696" spans="1:15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>
        <f t="shared" si="104"/>
        <v>0.2773417442969266</v>
      </c>
      <c r="M1696" s="45">
        <f t="shared" si="105"/>
        <v>0.17098217560331549</v>
      </c>
      <c r="N1696" s="2">
        <f t="shared" si="106"/>
        <v>2331000000</v>
      </c>
      <c r="O1696" s="2">
        <f t="shared" si="107"/>
        <v>3781000000</v>
      </c>
    </row>
    <row r="1697" spans="1:15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>
        <f t="shared" si="104"/>
        <v>0.27384591867930297</v>
      </c>
      <c r="M1697" s="45">
        <f t="shared" si="105"/>
        <v>0.16271782329562826</v>
      </c>
      <c r="N1697" s="2">
        <f t="shared" si="106"/>
        <v>2129000000</v>
      </c>
      <c r="O1697" s="2">
        <f t="shared" si="107"/>
        <v>3583000000</v>
      </c>
    </row>
    <row r="1698" spans="1:15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>
        <f t="shared" si="104"/>
        <v>0.27087883123729195</v>
      </c>
      <c r="M1698" s="45">
        <f t="shared" si="105"/>
        <v>0.15754198358310115</v>
      </c>
      <c r="N1698" s="2">
        <f t="shared" si="106"/>
        <v>2092000000</v>
      </c>
      <c r="O1698" s="2">
        <f t="shared" si="107"/>
        <v>3597000000</v>
      </c>
    </row>
    <row r="1699" spans="1:15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>
        <f t="shared" si="104"/>
        <v>0.28584509729111029</v>
      </c>
      <c r="M1699" s="45">
        <f t="shared" si="105"/>
        <v>0.15261350629530712</v>
      </c>
      <c r="N1699" s="2">
        <f t="shared" si="106"/>
        <v>2000000000</v>
      </c>
      <c r="O1699" s="2">
        <f t="shared" si="107"/>
        <v>3746000000</v>
      </c>
    </row>
    <row r="1700" spans="1:15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>
        <f t="shared" si="104"/>
        <v>0.74837310195227769</v>
      </c>
      <c r="M1700" s="45">
        <f t="shared" si="105"/>
        <v>0.29044882259543353</v>
      </c>
      <c r="N1700" s="2">
        <f t="shared" si="106"/>
        <v>1298800000</v>
      </c>
      <c r="O1700" s="2">
        <f t="shared" si="107"/>
        <v>3346500000</v>
      </c>
    </row>
    <row r="1701" spans="1:15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>
        <f t="shared" si="104"/>
        <v>0.72602413808020072</v>
      </c>
      <c r="M1701" s="45">
        <f t="shared" si="105"/>
        <v>0.27661461262274517</v>
      </c>
      <c r="N1701" s="2">
        <f t="shared" si="106"/>
        <v>1278900000</v>
      </c>
      <c r="O1701" s="2">
        <f t="shared" si="107"/>
        <v>3356700000</v>
      </c>
    </row>
    <row r="1702" spans="1:15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>
        <f t="shared" si="104"/>
        <v>0.73406372370701645</v>
      </c>
      <c r="M1702" s="45">
        <f t="shared" si="105"/>
        <v>0.29495217512250443</v>
      </c>
      <c r="N1702" s="2">
        <f t="shared" si="106"/>
        <v>1378400000</v>
      </c>
      <c r="O1702" s="2">
        <f t="shared" si="107"/>
        <v>3430500000</v>
      </c>
    </row>
    <row r="1703" spans="1:15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>
        <f t="shared" si="104"/>
        <v>0.69978992297175635</v>
      </c>
      <c r="M1703" s="45">
        <f t="shared" si="105"/>
        <v>0.21659608523125146</v>
      </c>
      <c r="N1703" s="2">
        <f t="shared" si="106"/>
        <v>1299100000</v>
      </c>
      <c r="O1703" s="2">
        <f t="shared" si="107"/>
        <v>4197200000</v>
      </c>
    </row>
    <row r="1704" spans="1:15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>
        <f t="shared" si="104"/>
        <v>0.96740166729575305</v>
      </c>
      <c r="M1704" s="45">
        <f t="shared" si="105"/>
        <v>0.31245607241868517</v>
      </c>
      <c r="N1704" s="2">
        <f t="shared" si="106"/>
        <v>768202000</v>
      </c>
      <c r="O1704" s="2">
        <f t="shared" si="107"/>
        <v>2378446000</v>
      </c>
    </row>
    <row r="1705" spans="1:15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>
        <f t="shared" si="104"/>
        <v>0.97414749439620296</v>
      </c>
      <c r="M1705" s="45">
        <f t="shared" si="105"/>
        <v>0.26004602398091636</v>
      </c>
      <c r="N1705" s="2">
        <f t="shared" si="106"/>
        <v>592596000</v>
      </c>
      <c r="O1705" s="2">
        <f t="shared" si="107"/>
        <v>2219899000</v>
      </c>
    </row>
    <row r="1706" spans="1:15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>
        <f t="shared" si="104"/>
        <v>0.97893997834547397</v>
      </c>
      <c r="M1706" s="45">
        <f t="shared" si="105"/>
        <v>0.31532656879927473</v>
      </c>
      <c r="N1706" s="2">
        <f t="shared" si="106"/>
        <v>744685000</v>
      </c>
      <c r="O1706" s="2">
        <f t="shared" si="107"/>
        <v>2311895000</v>
      </c>
    </row>
    <row r="1707" spans="1:15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>
        <f t="shared" si="104"/>
        <v>0.97767836745919978</v>
      </c>
      <c r="M1707" s="45">
        <f t="shared" si="105"/>
        <v>0.23555963088603907</v>
      </c>
      <c r="N1707" s="2">
        <f t="shared" si="106"/>
        <v>520726000</v>
      </c>
      <c r="O1707" s="2">
        <f t="shared" si="107"/>
        <v>2161247000</v>
      </c>
    </row>
    <row r="1708" spans="1:15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>
        <f t="shared" si="104"/>
        <v>0.63407147555360666</v>
      </c>
      <c r="M1708" s="45">
        <f t="shared" si="105"/>
        <v>0.17978513483885114</v>
      </c>
      <c r="N1708" s="2">
        <f t="shared" si="106"/>
        <v>820000000</v>
      </c>
      <c r="O1708" s="2">
        <f t="shared" si="107"/>
        <v>2892000000</v>
      </c>
    </row>
    <row r="1709" spans="1:15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>
        <f t="shared" si="104"/>
        <v>0.64117032392894457</v>
      </c>
      <c r="M1709" s="45">
        <f t="shared" si="105"/>
        <v>0.2025078369905956</v>
      </c>
      <c r="N1709" s="2">
        <f t="shared" si="106"/>
        <v>969000000</v>
      </c>
      <c r="O1709" s="2">
        <f t="shared" si="107"/>
        <v>3068000000</v>
      </c>
    </row>
    <row r="1710" spans="1:15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>
        <f t="shared" si="104"/>
        <v>0.63525708289611749</v>
      </c>
      <c r="M1710" s="45">
        <f t="shared" si="105"/>
        <v>0.22455403987408185</v>
      </c>
      <c r="N1710" s="2">
        <f t="shared" si="106"/>
        <v>1070000000</v>
      </c>
      <c r="O1710" s="2">
        <f t="shared" si="107"/>
        <v>3027000000</v>
      </c>
    </row>
    <row r="1711" spans="1:15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>
        <f t="shared" si="104"/>
        <v>0.6591653027823241</v>
      </c>
      <c r="M1711" s="45">
        <f t="shared" si="105"/>
        <v>0.28580196399345337</v>
      </c>
      <c r="N1711" s="2">
        <f t="shared" si="106"/>
        <v>1397000000</v>
      </c>
      <c r="O1711" s="2">
        <f t="shared" si="107"/>
        <v>3222000000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5B32-90C6-48F4-8060-9A053384B121}">
  <dimension ref="A3:A434"/>
  <sheetViews>
    <sheetView topLeftCell="A394" workbookViewId="0">
      <selection activeCell="C6" sqref="C6"/>
    </sheetView>
  </sheetViews>
  <sheetFormatPr defaultRowHeight="14.5" x14ac:dyDescent="0.35"/>
  <cols>
    <col min="1" max="1" width="15.26953125" bestFit="1" customWidth="1"/>
  </cols>
  <sheetData>
    <row r="3" spans="1:1" x14ac:dyDescent="0.35">
      <c r="A3" s="3" t="s">
        <v>576</v>
      </c>
    </row>
    <row r="4" spans="1:1" x14ac:dyDescent="0.35">
      <c r="A4" s="4" t="s">
        <v>394</v>
      </c>
    </row>
    <row r="5" spans="1:1" x14ac:dyDescent="0.35">
      <c r="A5" s="4" t="s">
        <v>372</v>
      </c>
    </row>
    <row r="6" spans="1:1" x14ac:dyDescent="0.35">
      <c r="A6" s="4" t="s">
        <v>415</v>
      </c>
    </row>
    <row r="7" spans="1:1" x14ac:dyDescent="0.35">
      <c r="A7" s="4" t="s">
        <v>10</v>
      </c>
    </row>
    <row r="8" spans="1:1" x14ac:dyDescent="0.35">
      <c r="A8" s="4" t="s">
        <v>18</v>
      </c>
    </row>
    <row r="9" spans="1:1" x14ac:dyDescent="0.35">
      <c r="A9" s="4" t="s">
        <v>21</v>
      </c>
    </row>
    <row r="10" spans="1:1" x14ac:dyDescent="0.35">
      <c r="A10" s="4" t="s">
        <v>24</v>
      </c>
    </row>
    <row r="11" spans="1:1" x14ac:dyDescent="0.35">
      <c r="A11" s="4" t="s">
        <v>27</v>
      </c>
    </row>
    <row r="12" spans="1:1" x14ac:dyDescent="0.35">
      <c r="A12" s="4" t="s">
        <v>29</v>
      </c>
    </row>
    <row r="13" spans="1:1" x14ac:dyDescent="0.35">
      <c r="A13" s="4" t="s">
        <v>31</v>
      </c>
    </row>
    <row r="14" spans="1:1" x14ac:dyDescent="0.35">
      <c r="A14" s="4" t="s">
        <v>33</v>
      </c>
    </row>
    <row r="15" spans="1:1" x14ac:dyDescent="0.35">
      <c r="A15" s="4" t="s">
        <v>35</v>
      </c>
    </row>
    <row r="16" spans="1:1" x14ac:dyDescent="0.35">
      <c r="A16" s="4" t="s">
        <v>38</v>
      </c>
    </row>
    <row r="17" spans="1:1" x14ac:dyDescent="0.35">
      <c r="A17" s="4" t="s">
        <v>40</v>
      </c>
    </row>
    <row r="18" spans="1:1" x14ac:dyDescent="0.35">
      <c r="A18" s="4" t="s">
        <v>41</v>
      </c>
    </row>
    <row r="19" spans="1:1" x14ac:dyDescent="0.35">
      <c r="A19" s="4" t="s">
        <v>44</v>
      </c>
    </row>
    <row r="20" spans="1:1" x14ac:dyDescent="0.35">
      <c r="A20" s="4" t="s">
        <v>46</v>
      </c>
    </row>
    <row r="21" spans="1:1" x14ac:dyDescent="0.35">
      <c r="A21" s="4" t="s">
        <v>49</v>
      </c>
    </row>
    <row r="22" spans="1:1" x14ac:dyDescent="0.35">
      <c r="A22" s="4" t="s">
        <v>51</v>
      </c>
    </row>
    <row r="23" spans="1:1" x14ac:dyDescent="0.35">
      <c r="A23" s="4" t="s">
        <v>54</v>
      </c>
    </row>
    <row r="24" spans="1:1" x14ac:dyDescent="0.35">
      <c r="A24" s="4" t="s">
        <v>56</v>
      </c>
    </row>
    <row r="25" spans="1:1" x14ac:dyDescent="0.35">
      <c r="A25" s="4" t="s">
        <v>58</v>
      </c>
    </row>
    <row r="26" spans="1:1" x14ac:dyDescent="0.35">
      <c r="A26" s="4" t="s">
        <v>61</v>
      </c>
    </row>
    <row r="27" spans="1:1" x14ac:dyDescent="0.35">
      <c r="A27" s="4" t="s">
        <v>62</v>
      </c>
    </row>
    <row r="28" spans="1:1" x14ac:dyDescent="0.35">
      <c r="A28" s="4" t="s">
        <v>63</v>
      </c>
    </row>
    <row r="29" spans="1:1" x14ac:dyDescent="0.35">
      <c r="A29" s="4" t="s">
        <v>65</v>
      </c>
    </row>
    <row r="30" spans="1:1" x14ac:dyDescent="0.35">
      <c r="A30" s="4" t="s">
        <v>67</v>
      </c>
    </row>
    <row r="31" spans="1:1" x14ac:dyDescent="0.35">
      <c r="A31" s="4" t="s">
        <v>69</v>
      </c>
    </row>
    <row r="32" spans="1:1" x14ac:dyDescent="0.35">
      <c r="A32" s="4" t="s">
        <v>71</v>
      </c>
    </row>
    <row r="33" spans="1:1" x14ac:dyDescent="0.35">
      <c r="A33" s="4" t="s">
        <v>72</v>
      </c>
    </row>
    <row r="34" spans="1:1" x14ac:dyDescent="0.35">
      <c r="A34" s="4" t="s">
        <v>74</v>
      </c>
    </row>
    <row r="35" spans="1:1" x14ac:dyDescent="0.35">
      <c r="A35" s="4" t="s">
        <v>76</v>
      </c>
    </row>
    <row r="36" spans="1:1" x14ac:dyDescent="0.35">
      <c r="A36" s="4" t="s">
        <v>78</v>
      </c>
    </row>
    <row r="37" spans="1:1" x14ac:dyDescent="0.35">
      <c r="A37" s="4" t="s">
        <v>80</v>
      </c>
    </row>
    <row r="38" spans="1:1" x14ac:dyDescent="0.35">
      <c r="A38" s="4" t="s">
        <v>82</v>
      </c>
    </row>
    <row r="39" spans="1:1" x14ac:dyDescent="0.35">
      <c r="A39" s="4" t="s">
        <v>85</v>
      </c>
    </row>
    <row r="40" spans="1:1" x14ac:dyDescent="0.35">
      <c r="A40" s="4" t="s">
        <v>86</v>
      </c>
    </row>
    <row r="41" spans="1:1" x14ac:dyDescent="0.35">
      <c r="A41" s="4" t="s">
        <v>88</v>
      </c>
    </row>
    <row r="42" spans="1:1" x14ac:dyDescent="0.35">
      <c r="A42" s="4" t="s">
        <v>90</v>
      </c>
    </row>
    <row r="43" spans="1:1" x14ac:dyDescent="0.35">
      <c r="A43" s="4" t="s">
        <v>92</v>
      </c>
    </row>
    <row r="44" spans="1:1" x14ac:dyDescent="0.35">
      <c r="A44" s="4" t="s">
        <v>94</v>
      </c>
    </row>
    <row r="45" spans="1:1" x14ac:dyDescent="0.35">
      <c r="A45" s="4" t="s">
        <v>95</v>
      </c>
    </row>
    <row r="46" spans="1:1" x14ac:dyDescent="0.35">
      <c r="A46" s="4" t="s">
        <v>97</v>
      </c>
    </row>
    <row r="47" spans="1:1" x14ac:dyDescent="0.35">
      <c r="A47" s="4" t="s">
        <v>99</v>
      </c>
    </row>
    <row r="48" spans="1:1" x14ac:dyDescent="0.35">
      <c r="A48" s="4" t="s">
        <v>101</v>
      </c>
    </row>
    <row r="49" spans="1:1" x14ac:dyDescent="0.35">
      <c r="A49" s="4" t="s">
        <v>102</v>
      </c>
    </row>
    <row r="50" spans="1:1" x14ac:dyDescent="0.35">
      <c r="A50" s="4" t="s">
        <v>103</v>
      </c>
    </row>
    <row r="51" spans="1:1" x14ac:dyDescent="0.35">
      <c r="A51" s="4" t="s">
        <v>104</v>
      </c>
    </row>
    <row r="52" spans="1:1" x14ac:dyDescent="0.35">
      <c r="A52" s="4" t="s">
        <v>106</v>
      </c>
    </row>
    <row r="53" spans="1:1" x14ac:dyDescent="0.35">
      <c r="A53" s="4" t="s">
        <v>107</v>
      </c>
    </row>
    <row r="54" spans="1:1" x14ac:dyDescent="0.35">
      <c r="A54" s="4" t="s">
        <v>108</v>
      </c>
    </row>
    <row r="55" spans="1:1" x14ac:dyDescent="0.35">
      <c r="A55" s="4" t="s">
        <v>109</v>
      </c>
    </row>
    <row r="56" spans="1:1" x14ac:dyDescent="0.35">
      <c r="A56" s="4" t="s">
        <v>111</v>
      </c>
    </row>
    <row r="57" spans="1:1" x14ac:dyDescent="0.35">
      <c r="A57" s="4" t="s">
        <v>112</v>
      </c>
    </row>
    <row r="58" spans="1:1" x14ac:dyDescent="0.35">
      <c r="A58" s="4" t="s">
        <v>113</v>
      </c>
    </row>
    <row r="59" spans="1:1" x14ac:dyDescent="0.35">
      <c r="A59" s="4" t="s">
        <v>115</v>
      </c>
    </row>
    <row r="60" spans="1:1" x14ac:dyDescent="0.35">
      <c r="A60" s="4" t="s">
        <v>116</v>
      </c>
    </row>
    <row r="61" spans="1:1" x14ac:dyDescent="0.35">
      <c r="A61" s="4" t="s">
        <v>118</v>
      </c>
    </row>
    <row r="62" spans="1:1" x14ac:dyDescent="0.35">
      <c r="A62" s="4" t="s">
        <v>119</v>
      </c>
    </row>
    <row r="63" spans="1:1" x14ac:dyDescent="0.35">
      <c r="A63" s="4" t="s">
        <v>120</v>
      </c>
    </row>
    <row r="64" spans="1:1" x14ac:dyDescent="0.35">
      <c r="A64" s="4" t="s">
        <v>122</v>
      </c>
    </row>
    <row r="65" spans="1:1" x14ac:dyDescent="0.35">
      <c r="A65" s="4" t="s">
        <v>123</v>
      </c>
    </row>
    <row r="66" spans="1:1" x14ac:dyDescent="0.35">
      <c r="A66" s="4" t="s">
        <v>125</v>
      </c>
    </row>
    <row r="67" spans="1:1" x14ac:dyDescent="0.35">
      <c r="A67" s="4" t="s">
        <v>126</v>
      </c>
    </row>
    <row r="68" spans="1:1" x14ac:dyDescent="0.35">
      <c r="A68" s="4" t="s">
        <v>128</v>
      </c>
    </row>
    <row r="69" spans="1:1" x14ac:dyDescent="0.35">
      <c r="A69" s="4" t="s">
        <v>129</v>
      </c>
    </row>
    <row r="70" spans="1:1" x14ac:dyDescent="0.35">
      <c r="A70" s="4" t="s">
        <v>131</v>
      </c>
    </row>
    <row r="71" spans="1:1" x14ac:dyDescent="0.35">
      <c r="A71" s="4" t="s">
        <v>132</v>
      </c>
    </row>
    <row r="72" spans="1:1" x14ac:dyDescent="0.35">
      <c r="A72" s="4" t="s">
        <v>134</v>
      </c>
    </row>
    <row r="73" spans="1:1" x14ac:dyDescent="0.35">
      <c r="A73" s="4" t="s">
        <v>135</v>
      </c>
    </row>
    <row r="74" spans="1:1" x14ac:dyDescent="0.35">
      <c r="A74" s="4" t="s">
        <v>137</v>
      </c>
    </row>
    <row r="75" spans="1:1" x14ac:dyDescent="0.35">
      <c r="A75" s="4" t="s">
        <v>139</v>
      </c>
    </row>
    <row r="76" spans="1:1" x14ac:dyDescent="0.35">
      <c r="A76" s="4" t="s">
        <v>141</v>
      </c>
    </row>
    <row r="77" spans="1:1" x14ac:dyDescent="0.35">
      <c r="A77" s="4" t="s">
        <v>143</v>
      </c>
    </row>
    <row r="78" spans="1:1" x14ac:dyDescent="0.35">
      <c r="A78" s="4" t="s">
        <v>145</v>
      </c>
    </row>
    <row r="79" spans="1:1" x14ac:dyDescent="0.35">
      <c r="A79" s="4" t="s">
        <v>147</v>
      </c>
    </row>
    <row r="80" spans="1:1" x14ac:dyDescent="0.35">
      <c r="A80" s="4" t="s">
        <v>149</v>
      </c>
    </row>
    <row r="81" spans="1:1" x14ac:dyDescent="0.35">
      <c r="A81" s="4" t="s">
        <v>150</v>
      </c>
    </row>
    <row r="82" spans="1:1" x14ac:dyDescent="0.35">
      <c r="A82" s="4" t="s">
        <v>151</v>
      </c>
    </row>
    <row r="83" spans="1:1" x14ac:dyDescent="0.35">
      <c r="A83" s="4" t="s">
        <v>152</v>
      </c>
    </row>
    <row r="84" spans="1:1" x14ac:dyDescent="0.35">
      <c r="A84" s="4" t="s">
        <v>153</v>
      </c>
    </row>
    <row r="85" spans="1:1" x14ac:dyDescent="0.35">
      <c r="A85" s="4" t="s">
        <v>154</v>
      </c>
    </row>
    <row r="86" spans="1:1" x14ac:dyDescent="0.35">
      <c r="A86" s="4" t="s">
        <v>156</v>
      </c>
    </row>
    <row r="87" spans="1:1" x14ac:dyDescent="0.35">
      <c r="A87" s="4" t="s">
        <v>158</v>
      </c>
    </row>
    <row r="88" spans="1:1" x14ac:dyDescent="0.35">
      <c r="A88" s="4" t="s">
        <v>159</v>
      </c>
    </row>
    <row r="89" spans="1:1" x14ac:dyDescent="0.35">
      <c r="A89" s="4" t="s">
        <v>160</v>
      </c>
    </row>
    <row r="90" spans="1:1" x14ac:dyDescent="0.35">
      <c r="A90" s="4" t="s">
        <v>161</v>
      </c>
    </row>
    <row r="91" spans="1:1" x14ac:dyDescent="0.35">
      <c r="A91" s="4" t="s">
        <v>162</v>
      </c>
    </row>
    <row r="92" spans="1:1" x14ac:dyDescent="0.35">
      <c r="A92" s="4" t="s">
        <v>163</v>
      </c>
    </row>
    <row r="93" spans="1:1" x14ac:dyDescent="0.35">
      <c r="A93" s="4" t="s">
        <v>165</v>
      </c>
    </row>
    <row r="94" spans="1:1" x14ac:dyDescent="0.35">
      <c r="A94" s="4" t="s">
        <v>167</v>
      </c>
    </row>
    <row r="95" spans="1:1" x14ac:dyDescent="0.35">
      <c r="A95" s="4" t="s">
        <v>169</v>
      </c>
    </row>
    <row r="96" spans="1:1" x14ac:dyDescent="0.35">
      <c r="A96" s="4" t="s">
        <v>171</v>
      </c>
    </row>
    <row r="97" spans="1:1" x14ac:dyDescent="0.35">
      <c r="A97" s="4" t="s">
        <v>172</v>
      </c>
    </row>
    <row r="98" spans="1:1" x14ac:dyDescent="0.35">
      <c r="A98" s="4" t="s">
        <v>173</v>
      </c>
    </row>
    <row r="99" spans="1:1" x14ac:dyDescent="0.35">
      <c r="A99" s="4" t="s">
        <v>175</v>
      </c>
    </row>
    <row r="100" spans="1:1" x14ac:dyDescent="0.35">
      <c r="A100" s="4" t="s">
        <v>177</v>
      </c>
    </row>
    <row r="101" spans="1:1" x14ac:dyDescent="0.35">
      <c r="A101" s="4" t="s">
        <v>179</v>
      </c>
    </row>
    <row r="102" spans="1:1" x14ac:dyDescent="0.35">
      <c r="A102" s="4" t="s">
        <v>181</v>
      </c>
    </row>
    <row r="103" spans="1:1" x14ac:dyDescent="0.35">
      <c r="A103" s="4" t="s">
        <v>184</v>
      </c>
    </row>
    <row r="104" spans="1:1" x14ac:dyDescent="0.35">
      <c r="A104" s="4" t="s">
        <v>185</v>
      </c>
    </row>
    <row r="105" spans="1:1" x14ac:dyDescent="0.35">
      <c r="A105" s="4" t="s">
        <v>186</v>
      </c>
    </row>
    <row r="106" spans="1:1" x14ac:dyDescent="0.35">
      <c r="A106" s="4" t="s">
        <v>188</v>
      </c>
    </row>
    <row r="107" spans="1:1" x14ac:dyDescent="0.35">
      <c r="A107" s="4" t="s">
        <v>189</v>
      </c>
    </row>
    <row r="108" spans="1:1" x14ac:dyDescent="0.35">
      <c r="A108" s="4" t="s">
        <v>190</v>
      </c>
    </row>
    <row r="109" spans="1:1" x14ac:dyDescent="0.35">
      <c r="A109" s="4" t="s">
        <v>191</v>
      </c>
    </row>
    <row r="110" spans="1:1" x14ac:dyDescent="0.35">
      <c r="A110" s="4" t="s">
        <v>192</v>
      </c>
    </row>
    <row r="111" spans="1:1" x14ac:dyDescent="0.35">
      <c r="A111" s="4" t="s">
        <v>194</v>
      </c>
    </row>
    <row r="112" spans="1:1" x14ac:dyDescent="0.35">
      <c r="A112" s="4" t="s">
        <v>195</v>
      </c>
    </row>
    <row r="113" spans="1:1" x14ac:dyDescent="0.35">
      <c r="A113" s="4" t="s">
        <v>196</v>
      </c>
    </row>
    <row r="114" spans="1:1" x14ac:dyDescent="0.35">
      <c r="A114" s="4" t="s">
        <v>198</v>
      </c>
    </row>
    <row r="115" spans="1:1" x14ac:dyDescent="0.35">
      <c r="A115" s="4" t="s">
        <v>200</v>
      </c>
    </row>
    <row r="116" spans="1:1" x14ac:dyDescent="0.35">
      <c r="A116" s="4" t="s">
        <v>202</v>
      </c>
    </row>
    <row r="117" spans="1:1" x14ac:dyDescent="0.35">
      <c r="A117" s="4" t="s">
        <v>203</v>
      </c>
    </row>
    <row r="118" spans="1:1" x14ac:dyDescent="0.35">
      <c r="A118" s="4" t="s">
        <v>205</v>
      </c>
    </row>
    <row r="119" spans="1:1" x14ac:dyDescent="0.35">
      <c r="A119" s="4" t="s">
        <v>206</v>
      </c>
    </row>
    <row r="120" spans="1:1" x14ac:dyDescent="0.35">
      <c r="A120" s="4" t="s">
        <v>207</v>
      </c>
    </row>
    <row r="121" spans="1:1" x14ac:dyDescent="0.35">
      <c r="A121" s="4" t="s">
        <v>208</v>
      </c>
    </row>
    <row r="122" spans="1:1" x14ac:dyDescent="0.35">
      <c r="A122" s="4" t="s">
        <v>209</v>
      </c>
    </row>
    <row r="123" spans="1:1" x14ac:dyDescent="0.35">
      <c r="A123" s="4" t="s">
        <v>210</v>
      </c>
    </row>
    <row r="124" spans="1:1" x14ac:dyDescent="0.35">
      <c r="A124" s="4" t="s">
        <v>212</v>
      </c>
    </row>
    <row r="125" spans="1:1" x14ac:dyDescent="0.35">
      <c r="A125" s="4" t="s">
        <v>213</v>
      </c>
    </row>
    <row r="126" spans="1:1" x14ac:dyDescent="0.35">
      <c r="A126" s="4" t="s">
        <v>215</v>
      </c>
    </row>
    <row r="127" spans="1:1" x14ac:dyDescent="0.35">
      <c r="A127" s="4" t="s">
        <v>216</v>
      </c>
    </row>
    <row r="128" spans="1:1" x14ac:dyDescent="0.35">
      <c r="A128" s="4" t="s">
        <v>217</v>
      </c>
    </row>
    <row r="129" spans="1:1" x14ac:dyDescent="0.35">
      <c r="A129" s="4" t="s">
        <v>218</v>
      </c>
    </row>
    <row r="130" spans="1:1" x14ac:dyDescent="0.35">
      <c r="A130" s="4" t="s">
        <v>219</v>
      </c>
    </row>
    <row r="131" spans="1:1" x14ac:dyDescent="0.35">
      <c r="A131" s="4" t="s">
        <v>220</v>
      </c>
    </row>
    <row r="132" spans="1:1" x14ac:dyDescent="0.35">
      <c r="A132" s="4" t="s">
        <v>221</v>
      </c>
    </row>
    <row r="133" spans="1:1" x14ac:dyDescent="0.35">
      <c r="A133" s="4" t="s">
        <v>222</v>
      </c>
    </row>
    <row r="134" spans="1:1" x14ac:dyDescent="0.35">
      <c r="A134" s="4" t="s">
        <v>223</v>
      </c>
    </row>
    <row r="135" spans="1:1" x14ac:dyDescent="0.35">
      <c r="A135" s="4" t="s">
        <v>224</v>
      </c>
    </row>
    <row r="136" spans="1:1" x14ac:dyDescent="0.35">
      <c r="A136" s="4" t="s">
        <v>225</v>
      </c>
    </row>
    <row r="137" spans="1:1" x14ac:dyDescent="0.35">
      <c r="A137" s="4" t="s">
        <v>226</v>
      </c>
    </row>
    <row r="138" spans="1:1" x14ac:dyDescent="0.35">
      <c r="A138" s="4" t="s">
        <v>227</v>
      </c>
    </row>
    <row r="139" spans="1:1" x14ac:dyDescent="0.35">
      <c r="A139" s="4" t="s">
        <v>228</v>
      </c>
    </row>
    <row r="140" spans="1:1" x14ac:dyDescent="0.35">
      <c r="A140" s="4" t="s">
        <v>229</v>
      </c>
    </row>
    <row r="141" spans="1:1" x14ac:dyDescent="0.35">
      <c r="A141" s="4" t="s">
        <v>230</v>
      </c>
    </row>
    <row r="142" spans="1:1" x14ac:dyDescent="0.35">
      <c r="A142" s="4" t="s">
        <v>231</v>
      </c>
    </row>
    <row r="143" spans="1:1" x14ac:dyDescent="0.35">
      <c r="A143" s="4" t="s">
        <v>232</v>
      </c>
    </row>
    <row r="144" spans="1:1" x14ac:dyDescent="0.35">
      <c r="A144" s="4" t="s">
        <v>233</v>
      </c>
    </row>
    <row r="145" spans="1:1" x14ac:dyDescent="0.35">
      <c r="A145" s="4" t="s">
        <v>235</v>
      </c>
    </row>
    <row r="146" spans="1:1" x14ac:dyDescent="0.35">
      <c r="A146" s="4" t="s">
        <v>237</v>
      </c>
    </row>
    <row r="147" spans="1:1" x14ac:dyDescent="0.35">
      <c r="A147" s="4" t="s">
        <v>238</v>
      </c>
    </row>
    <row r="148" spans="1:1" x14ac:dyDescent="0.35">
      <c r="A148" s="4" t="s">
        <v>239</v>
      </c>
    </row>
    <row r="149" spans="1:1" x14ac:dyDescent="0.35">
      <c r="A149" s="4" t="s">
        <v>240</v>
      </c>
    </row>
    <row r="150" spans="1:1" x14ac:dyDescent="0.35">
      <c r="A150" s="4" t="s">
        <v>241</v>
      </c>
    </row>
    <row r="151" spans="1:1" x14ac:dyDescent="0.35">
      <c r="A151" s="4" t="s">
        <v>242</v>
      </c>
    </row>
    <row r="152" spans="1:1" x14ac:dyDescent="0.35">
      <c r="A152" s="4" t="s">
        <v>243</v>
      </c>
    </row>
    <row r="153" spans="1:1" x14ac:dyDescent="0.35">
      <c r="A153" s="4" t="s">
        <v>244</v>
      </c>
    </row>
    <row r="154" spans="1:1" x14ac:dyDescent="0.35">
      <c r="A154" s="4" t="s">
        <v>246</v>
      </c>
    </row>
    <row r="155" spans="1:1" x14ac:dyDescent="0.35">
      <c r="A155" s="4" t="s">
        <v>247</v>
      </c>
    </row>
    <row r="156" spans="1:1" x14ac:dyDescent="0.35">
      <c r="A156" s="4" t="s">
        <v>248</v>
      </c>
    </row>
    <row r="157" spans="1:1" x14ac:dyDescent="0.35">
      <c r="A157" s="4" t="s">
        <v>249</v>
      </c>
    </row>
    <row r="158" spans="1:1" x14ac:dyDescent="0.35">
      <c r="A158" s="4" t="s">
        <v>251</v>
      </c>
    </row>
    <row r="159" spans="1:1" x14ac:dyDescent="0.35">
      <c r="A159" s="4" t="s">
        <v>252</v>
      </c>
    </row>
    <row r="160" spans="1:1" x14ac:dyDescent="0.35">
      <c r="A160" s="4" t="s">
        <v>253</v>
      </c>
    </row>
    <row r="161" spans="1:1" x14ac:dyDescent="0.35">
      <c r="A161" s="4" t="s">
        <v>254</v>
      </c>
    </row>
    <row r="162" spans="1:1" x14ac:dyDescent="0.35">
      <c r="A162" s="4" t="s">
        <v>255</v>
      </c>
    </row>
    <row r="163" spans="1:1" x14ac:dyDescent="0.35">
      <c r="A163" s="4" t="s">
        <v>256</v>
      </c>
    </row>
    <row r="164" spans="1:1" x14ac:dyDescent="0.35">
      <c r="A164" s="4" t="s">
        <v>258</v>
      </c>
    </row>
    <row r="165" spans="1:1" x14ac:dyDescent="0.35">
      <c r="A165" s="4" t="s">
        <v>260</v>
      </c>
    </row>
    <row r="166" spans="1:1" x14ac:dyDescent="0.35">
      <c r="A166" s="4" t="s">
        <v>262</v>
      </c>
    </row>
    <row r="167" spans="1:1" x14ac:dyDescent="0.35">
      <c r="A167" s="4" t="s">
        <v>263</v>
      </c>
    </row>
    <row r="168" spans="1:1" x14ac:dyDescent="0.35">
      <c r="A168" s="4" t="s">
        <v>264</v>
      </c>
    </row>
    <row r="169" spans="1:1" x14ac:dyDescent="0.35">
      <c r="A169" s="4" t="s">
        <v>266</v>
      </c>
    </row>
    <row r="170" spans="1:1" x14ac:dyDescent="0.35">
      <c r="A170" s="4" t="s">
        <v>267</v>
      </c>
    </row>
    <row r="171" spans="1:1" x14ac:dyDescent="0.35">
      <c r="A171" s="4" t="s">
        <v>268</v>
      </c>
    </row>
    <row r="172" spans="1:1" x14ac:dyDescent="0.35">
      <c r="A172" s="4" t="s">
        <v>269</v>
      </c>
    </row>
    <row r="173" spans="1:1" x14ac:dyDescent="0.35">
      <c r="A173" s="4" t="s">
        <v>270</v>
      </c>
    </row>
    <row r="174" spans="1:1" x14ac:dyDescent="0.35">
      <c r="A174" s="4" t="s">
        <v>271</v>
      </c>
    </row>
    <row r="175" spans="1:1" x14ac:dyDescent="0.35">
      <c r="A175" s="4" t="s">
        <v>272</v>
      </c>
    </row>
    <row r="176" spans="1:1" x14ac:dyDescent="0.35">
      <c r="A176" s="4" t="s">
        <v>273</v>
      </c>
    </row>
    <row r="177" spans="1:1" x14ac:dyDescent="0.35">
      <c r="A177" s="4" t="s">
        <v>274</v>
      </c>
    </row>
    <row r="178" spans="1:1" x14ac:dyDescent="0.35">
      <c r="A178" s="4" t="s">
        <v>275</v>
      </c>
    </row>
    <row r="179" spans="1:1" x14ac:dyDescent="0.35">
      <c r="A179" s="4" t="s">
        <v>276</v>
      </c>
    </row>
    <row r="180" spans="1:1" x14ac:dyDescent="0.35">
      <c r="A180" s="4" t="s">
        <v>277</v>
      </c>
    </row>
    <row r="181" spans="1:1" x14ac:dyDescent="0.35">
      <c r="A181" s="4" t="s">
        <v>279</v>
      </c>
    </row>
    <row r="182" spans="1:1" x14ac:dyDescent="0.35">
      <c r="A182" s="4" t="s">
        <v>281</v>
      </c>
    </row>
    <row r="183" spans="1:1" x14ac:dyDescent="0.35">
      <c r="A183" s="4" t="s">
        <v>283</v>
      </c>
    </row>
    <row r="184" spans="1:1" x14ac:dyDescent="0.35">
      <c r="A184" s="4" t="s">
        <v>284</v>
      </c>
    </row>
    <row r="185" spans="1:1" x14ac:dyDescent="0.35">
      <c r="A185" s="4" t="s">
        <v>285</v>
      </c>
    </row>
    <row r="186" spans="1:1" x14ac:dyDescent="0.35">
      <c r="A186" s="4" t="s">
        <v>287</v>
      </c>
    </row>
    <row r="187" spans="1:1" x14ac:dyDescent="0.35">
      <c r="A187" s="4" t="s">
        <v>288</v>
      </c>
    </row>
    <row r="188" spans="1:1" x14ac:dyDescent="0.35">
      <c r="A188" s="4" t="s">
        <v>290</v>
      </c>
    </row>
    <row r="189" spans="1:1" x14ac:dyDescent="0.35">
      <c r="A189" s="4" t="s">
        <v>291</v>
      </c>
    </row>
    <row r="190" spans="1:1" x14ac:dyDescent="0.35">
      <c r="A190" s="4" t="s">
        <v>292</v>
      </c>
    </row>
    <row r="191" spans="1:1" x14ac:dyDescent="0.35">
      <c r="A191" s="4" t="s">
        <v>293</v>
      </c>
    </row>
    <row r="192" spans="1:1" x14ac:dyDescent="0.35">
      <c r="A192" s="4" t="s">
        <v>295</v>
      </c>
    </row>
    <row r="193" spans="1:1" x14ac:dyDescent="0.35">
      <c r="A193" s="4" t="s">
        <v>296</v>
      </c>
    </row>
    <row r="194" spans="1:1" x14ac:dyDescent="0.35">
      <c r="A194" s="4" t="s">
        <v>297</v>
      </c>
    </row>
    <row r="195" spans="1:1" x14ac:dyDescent="0.35">
      <c r="A195" s="4" t="s">
        <v>299</v>
      </c>
    </row>
    <row r="196" spans="1:1" x14ac:dyDescent="0.35">
      <c r="A196" s="4" t="s">
        <v>300</v>
      </c>
    </row>
    <row r="197" spans="1:1" x14ac:dyDescent="0.35">
      <c r="A197" s="4" t="s">
        <v>301</v>
      </c>
    </row>
    <row r="198" spans="1:1" x14ac:dyDescent="0.35">
      <c r="A198" s="4" t="s">
        <v>303</v>
      </c>
    </row>
    <row r="199" spans="1:1" x14ac:dyDescent="0.35">
      <c r="A199" s="4" t="s">
        <v>305</v>
      </c>
    </row>
    <row r="200" spans="1:1" x14ac:dyDescent="0.35">
      <c r="A200" s="4" t="s">
        <v>306</v>
      </c>
    </row>
    <row r="201" spans="1:1" x14ac:dyDescent="0.35">
      <c r="A201" s="4" t="s">
        <v>307</v>
      </c>
    </row>
    <row r="202" spans="1:1" x14ac:dyDescent="0.35">
      <c r="A202" s="4" t="s">
        <v>308</v>
      </c>
    </row>
    <row r="203" spans="1:1" x14ac:dyDescent="0.35">
      <c r="A203" s="4" t="s">
        <v>310</v>
      </c>
    </row>
    <row r="204" spans="1:1" x14ac:dyDescent="0.35">
      <c r="A204" s="4" t="s">
        <v>311</v>
      </c>
    </row>
    <row r="205" spans="1:1" x14ac:dyDescent="0.35">
      <c r="A205" s="4" t="s">
        <v>312</v>
      </c>
    </row>
    <row r="206" spans="1:1" x14ac:dyDescent="0.35">
      <c r="A206" s="4" t="s">
        <v>313</v>
      </c>
    </row>
    <row r="207" spans="1:1" x14ac:dyDescent="0.35">
      <c r="A207" s="4" t="s">
        <v>314</v>
      </c>
    </row>
    <row r="208" spans="1:1" x14ac:dyDescent="0.35">
      <c r="A208" s="4" t="s">
        <v>315</v>
      </c>
    </row>
    <row r="209" spans="1:1" x14ac:dyDescent="0.35">
      <c r="A209" s="4" t="s">
        <v>316</v>
      </c>
    </row>
    <row r="210" spans="1:1" x14ac:dyDescent="0.35">
      <c r="A210" s="4" t="s">
        <v>317</v>
      </c>
    </row>
    <row r="211" spans="1:1" x14ac:dyDescent="0.35">
      <c r="A211" s="4" t="s">
        <v>319</v>
      </c>
    </row>
    <row r="212" spans="1:1" x14ac:dyDescent="0.35">
      <c r="A212" s="4" t="s">
        <v>320</v>
      </c>
    </row>
    <row r="213" spans="1:1" x14ac:dyDescent="0.35">
      <c r="A213" s="4" t="s">
        <v>321</v>
      </c>
    </row>
    <row r="214" spans="1:1" x14ac:dyDescent="0.35">
      <c r="A214" s="4" t="s">
        <v>322</v>
      </c>
    </row>
    <row r="215" spans="1:1" x14ac:dyDescent="0.35">
      <c r="A215" s="4" t="s">
        <v>324</v>
      </c>
    </row>
    <row r="216" spans="1:1" x14ac:dyDescent="0.35">
      <c r="A216" s="4" t="s">
        <v>325</v>
      </c>
    </row>
    <row r="217" spans="1:1" x14ac:dyDescent="0.35">
      <c r="A217" s="4" t="s">
        <v>326</v>
      </c>
    </row>
    <row r="218" spans="1:1" x14ac:dyDescent="0.35">
      <c r="A218" s="4" t="s">
        <v>327</v>
      </c>
    </row>
    <row r="219" spans="1:1" x14ac:dyDescent="0.35">
      <c r="A219" s="4" t="s">
        <v>328</v>
      </c>
    </row>
    <row r="220" spans="1:1" x14ac:dyDescent="0.35">
      <c r="A220" s="4" t="s">
        <v>330</v>
      </c>
    </row>
    <row r="221" spans="1:1" x14ac:dyDescent="0.35">
      <c r="A221" s="4" t="s">
        <v>331</v>
      </c>
    </row>
    <row r="222" spans="1:1" x14ac:dyDescent="0.35">
      <c r="A222" s="4" t="s">
        <v>332</v>
      </c>
    </row>
    <row r="223" spans="1:1" x14ac:dyDescent="0.35">
      <c r="A223" s="4" t="s">
        <v>333</v>
      </c>
    </row>
    <row r="224" spans="1:1" x14ac:dyDescent="0.35">
      <c r="A224" s="4" t="s">
        <v>335</v>
      </c>
    </row>
    <row r="225" spans="1:1" x14ac:dyDescent="0.35">
      <c r="A225" s="4" t="s">
        <v>336</v>
      </c>
    </row>
    <row r="226" spans="1:1" x14ac:dyDescent="0.35">
      <c r="A226" s="4" t="s">
        <v>337</v>
      </c>
    </row>
    <row r="227" spans="1:1" x14ac:dyDescent="0.35">
      <c r="A227" s="4" t="s">
        <v>338</v>
      </c>
    </row>
    <row r="228" spans="1:1" x14ac:dyDescent="0.35">
      <c r="A228" s="4" t="s">
        <v>339</v>
      </c>
    </row>
    <row r="229" spans="1:1" x14ac:dyDescent="0.35">
      <c r="A229" s="4" t="s">
        <v>340</v>
      </c>
    </row>
    <row r="230" spans="1:1" x14ac:dyDescent="0.35">
      <c r="A230" s="4" t="s">
        <v>342</v>
      </c>
    </row>
    <row r="231" spans="1:1" x14ac:dyDescent="0.35">
      <c r="A231" s="4" t="s">
        <v>343</v>
      </c>
    </row>
    <row r="232" spans="1:1" x14ac:dyDescent="0.35">
      <c r="A232" s="4" t="s">
        <v>344</v>
      </c>
    </row>
    <row r="233" spans="1:1" x14ac:dyDescent="0.35">
      <c r="A233" s="4" t="s">
        <v>345</v>
      </c>
    </row>
    <row r="234" spans="1:1" x14ac:dyDescent="0.35">
      <c r="A234" s="4" t="s">
        <v>347</v>
      </c>
    </row>
    <row r="235" spans="1:1" x14ac:dyDescent="0.35">
      <c r="A235" s="4" t="s">
        <v>348</v>
      </c>
    </row>
    <row r="236" spans="1:1" x14ac:dyDescent="0.35">
      <c r="A236" s="4" t="s">
        <v>349</v>
      </c>
    </row>
    <row r="237" spans="1:1" x14ac:dyDescent="0.35">
      <c r="A237" s="4" t="s">
        <v>350</v>
      </c>
    </row>
    <row r="238" spans="1:1" x14ac:dyDescent="0.35">
      <c r="A238" s="4" t="s">
        <v>351</v>
      </c>
    </row>
    <row r="239" spans="1:1" x14ac:dyDescent="0.35">
      <c r="A239" s="4" t="s">
        <v>352</v>
      </c>
    </row>
    <row r="240" spans="1:1" x14ac:dyDescent="0.35">
      <c r="A240" s="4" t="s">
        <v>353</v>
      </c>
    </row>
    <row r="241" spans="1:1" x14ac:dyDescent="0.35">
      <c r="A241" s="4" t="s">
        <v>355</v>
      </c>
    </row>
    <row r="242" spans="1:1" x14ac:dyDescent="0.35">
      <c r="A242" s="4" t="s">
        <v>356</v>
      </c>
    </row>
    <row r="243" spans="1:1" x14ac:dyDescent="0.35">
      <c r="A243" s="4" t="s">
        <v>357</v>
      </c>
    </row>
    <row r="244" spans="1:1" x14ac:dyDescent="0.35">
      <c r="A244" s="4" t="s">
        <v>358</v>
      </c>
    </row>
    <row r="245" spans="1:1" x14ac:dyDescent="0.35">
      <c r="A245" s="4" t="s">
        <v>359</v>
      </c>
    </row>
    <row r="246" spans="1:1" x14ac:dyDescent="0.35">
      <c r="A246" s="4" t="s">
        <v>360</v>
      </c>
    </row>
    <row r="247" spans="1:1" x14ac:dyDescent="0.35">
      <c r="A247" s="4" t="s">
        <v>361</v>
      </c>
    </row>
    <row r="248" spans="1:1" x14ac:dyDescent="0.35">
      <c r="A248" s="4" t="s">
        <v>362</v>
      </c>
    </row>
    <row r="249" spans="1:1" x14ac:dyDescent="0.35">
      <c r="A249" s="4" t="s">
        <v>364</v>
      </c>
    </row>
    <row r="250" spans="1:1" x14ac:dyDescent="0.35">
      <c r="A250" s="4" t="s">
        <v>365</v>
      </c>
    </row>
    <row r="251" spans="1:1" x14ac:dyDescent="0.35">
      <c r="A251" s="4" t="s">
        <v>367</v>
      </c>
    </row>
    <row r="252" spans="1:1" x14ac:dyDescent="0.35">
      <c r="A252" s="4" t="s">
        <v>368</v>
      </c>
    </row>
    <row r="253" spans="1:1" x14ac:dyDescent="0.35">
      <c r="A253" s="4" t="s">
        <v>369</v>
      </c>
    </row>
    <row r="254" spans="1:1" x14ac:dyDescent="0.35">
      <c r="A254" s="4" t="s">
        <v>370</v>
      </c>
    </row>
    <row r="255" spans="1:1" x14ac:dyDescent="0.35">
      <c r="A255" s="4" t="s">
        <v>371</v>
      </c>
    </row>
    <row r="256" spans="1:1" x14ac:dyDescent="0.35">
      <c r="A256" s="4" t="s">
        <v>373</v>
      </c>
    </row>
    <row r="257" spans="1:1" x14ac:dyDescent="0.35">
      <c r="A257" s="4" t="s">
        <v>374</v>
      </c>
    </row>
    <row r="258" spans="1:1" x14ac:dyDescent="0.35">
      <c r="A258" s="4" t="s">
        <v>375</v>
      </c>
    </row>
    <row r="259" spans="1:1" x14ac:dyDescent="0.35">
      <c r="A259" s="4" t="s">
        <v>376</v>
      </c>
    </row>
    <row r="260" spans="1:1" x14ac:dyDescent="0.35">
      <c r="A260" s="4" t="s">
        <v>377</v>
      </c>
    </row>
    <row r="261" spans="1:1" x14ac:dyDescent="0.35">
      <c r="A261" s="4" t="s">
        <v>378</v>
      </c>
    </row>
    <row r="262" spans="1:1" x14ac:dyDescent="0.35">
      <c r="A262" s="4" t="s">
        <v>380</v>
      </c>
    </row>
    <row r="263" spans="1:1" x14ac:dyDescent="0.35">
      <c r="A263" s="4" t="s">
        <v>381</v>
      </c>
    </row>
    <row r="264" spans="1:1" x14ac:dyDescent="0.35">
      <c r="A264" s="4" t="s">
        <v>382</v>
      </c>
    </row>
    <row r="265" spans="1:1" x14ac:dyDescent="0.35">
      <c r="A265" s="4" t="s">
        <v>384</v>
      </c>
    </row>
    <row r="266" spans="1:1" x14ac:dyDescent="0.35">
      <c r="A266" s="4" t="s">
        <v>385</v>
      </c>
    </row>
    <row r="267" spans="1:1" x14ac:dyDescent="0.35">
      <c r="A267" s="4" t="s">
        <v>386</v>
      </c>
    </row>
    <row r="268" spans="1:1" x14ac:dyDescent="0.35">
      <c r="A268" s="4" t="s">
        <v>388</v>
      </c>
    </row>
    <row r="269" spans="1:1" x14ac:dyDescent="0.35">
      <c r="A269" s="4" t="s">
        <v>390</v>
      </c>
    </row>
    <row r="270" spans="1:1" x14ac:dyDescent="0.35">
      <c r="A270" s="4" t="s">
        <v>391</v>
      </c>
    </row>
    <row r="271" spans="1:1" x14ac:dyDescent="0.35">
      <c r="A271" s="4" t="s">
        <v>392</v>
      </c>
    </row>
    <row r="272" spans="1:1" x14ac:dyDescent="0.35">
      <c r="A272" s="4" t="s">
        <v>395</v>
      </c>
    </row>
    <row r="273" spans="1:1" x14ac:dyDescent="0.35">
      <c r="A273" s="4" t="s">
        <v>396</v>
      </c>
    </row>
    <row r="274" spans="1:1" x14ac:dyDescent="0.35">
      <c r="A274" s="4" t="s">
        <v>397</v>
      </c>
    </row>
    <row r="275" spans="1:1" x14ac:dyDescent="0.35">
      <c r="A275" s="4" t="s">
        <v>398</v>
      </c>
    </row>
    <row r="276" spans="1:1" x14ac:dyDescent="0.35">
      <c r="A276" s="4" t="s">
        <v>399</v>
      </c>
    </row>
    <row r="277" spans="1:1" x14ac:dyDescent="0.35">
      <c r="A277" s="4" t="s">
        <v>401</v>
      </c>
    </row>
    <row r="278" spans="1:1" x14ac:dyDescent="0.35">
      <c r="A278" s="4" t="s">
        <v>402</v>
      </c>
    </row>
    <row r="279" spans="1:1" x14ac:dyDescent="0.35">
      <c r="A279" s="4" t="s">
        <v>403</v>
      </c>
    </row>
    <row r="280" spans="1:1" x14ac:dyDescent="0.35">
      <c r="A280" s="4" t="s">
        <v>404</v>
      </c>
    </row>
    <row r="281" spans="1:1" x14ac:dyDescent="0.35">
      <c r="A281" s="4" t="s">
        <v>405</v>
      </c>
    </row>
    <row r="282" spans="1:1" x14ac:dyDescent="0.35">
      <c r="A282" s="4" t="s">
        <v>406</v>
      </c>
    </row>
    <row r="283" spans="1:1" x14ac:dyDescent="0.35">
      <c r="A283" s="4" t="s">
        <v>407</v>
      </c>
    </row>
    <row r="284" spans="1:1" x14ac:dyDescent="0.35">
      <c r="A284" s="4" t="s">
        <v>408</v>
      </c>
    </row>
    <row r="285" spans="1:1" x14ac:dyDescent="0.35">
      <c r="A285" s="4" t="s">
        <v>409</v>
      </c>
    </row>
    <row r="286" spans="1:1" x14ac:dyDescent="0.35">
      <c r="A286" s="4" t="s">
        <v>411</v>
      </c>
    </row>
    <row r="287" spans="1:1" x14ac:dyDescent="0.35">
      <c r="A287" s="4" t="s">
        <v>412</v>
      </c>
    </row>
    <row r="288" spans="1:1" x14ac:dyDescent="0.35">
      <c r="A288" s="4" t="s">
        <v>413</v>
      </c>
    </row>
    <row r="289" spans="1:1" x14ac:dyDescent="0.35">
      <c r="A289" s="4" t="s">
        <v>414</v>
      </c>
    </row>
    <row r="290" spans="1:1" x14ac:dyDescent="0.35">
      <c r="A290" s="4" t="s">
        <v>416</v>
      </c>
    </row>
    <row r="291" spans="1:1" x14ac:dyDescent="0.35">
      <c r="A291" s="4" t="s">
        <v>417</v>
      </c>
    </row>
    <row r="292" spans="1:1" x14ac:dyDescent="0.35">
      <c r="A292" s="4" t="s">
        <v>418</v>
      </c>
    </row>
    <row r="293" spans="1:1" x14ac:dyDescent="0.35">
      <c r="A293" s="4" t="s">
        <v>420</v>
      </c>
    </row>
    <row r="294" spans="1:1" x14ac:dyDescent="0.35">
      <c r="A294" s="4" t="s">
        <v>421</v>
      </c>
    </row>
    <row r="295" spans="1:1" x14ac:dyDescent="0.35">
      <c r="A295" s="4" t="s">
        <v>423</v>
      </c>
    </row>
    <row r="296" spans="1:1" x14ac:dyDescent="0.35">
      <c r="A296" s="4" t="s">
        <v>424</v>
      </c>
    </row>
    <row r="297" spans="1:1" x14ac:dyDescent="0.35">
      <c r="A297" s="4" t="s">
        <v>425</v>
      </c>
    </row>
    <row r="298" spans="1:1" x14ac:dyDescent="0.35">
      <c r="A298" s="4" t="s">
        <v>426</v>
      </c>
    </row>
    <row r="299" spans="1:1" x14ac:dyDescent="0.35">
      <c r="A299" s="4" t="s">
        <v>427</v>
      </c>
    </row>
    <row r="300" spans="1:1" x14ac:dyDescent="0.35">
      <c r="A300" s="4" t="s">
        <v>428</v>
      </c>
    </row>
    <row r="301" spans="1:1" x14ac:dyDescent="0.35">
      <c r="A301" s="4" t="s">
        <v>430</v>
      </c>
    </row>
    <row r="302" spans="1:1" x14ac:dyDescent="0.35">
      <c r="A302" s="4" t="s">
        <v>432</v>
      </c>
    </row>
    <row r="303" spans="1:1" x14ac:dyDescent="0.35">
      <c r="A303" s="4" t="s">
        <v>433</v>
      </c>
    </row>
    <row r="304" spans="1:1" x14ac:dyDescent="0.35">
      <c r="A304" s="4" t="s">
        <v>434</v>
      </c>
    </row>
    <row r="305" spans="1:1" x14ac:dyDescent="0.35">
      <c r="A305" s="4" t="s">
        <v>435</v>
      </c>
    </row>
    <row r="306" spans="1:1" x14ac:dyDescent="0.35">
      <c r="A306" s="4" t="s">
        <v>436</v>
      </c>
    </row>
    <row r="307" spans="1:1" x14ac:dyDescent="0.35">
      <c r="A307" s="4" t="s">
        <v>437</v>
      </c>
    </row>
    <row r="308" spans="1:1" x14ac:dyDescent="0.35">
      <c r="A308" s="4" t="s">
        <v>438</v>
      </c>
    </row>
    <row r="309" spans="1:1" x14ac:dyDescent="0.35">
      <c r="A309" s="4" t="s">
        <v>439</v>
      </c>
    </row>
    <row r="310" spans="1:1" x14ac:dyDescent="0.35">
      <c r="A310" s="4" t="s">
        <v>440</v>
      </c>
    </row>
    <row r="311" spans="1:1" x14ac:dyDescent="0.35">
      <c r="A311" s="4" t="s">
        <v>441</v>
      </c>
    </row>
    <row r="312" spans="1:1" x14ac:dyDescent="0.35">
      <c r="A312" s="4" t="s">
        <v>442</v>
      </c>
    </row>
    <row r="313" spans="1:1" x14ac:dyDescent="0.35">
      <c r="A313" s="4" t="s">
        <v>443</v>
      </c>
    </row>
    <row r="314" spans="1:1" x14ac:dyDescent="0.35">
      <c r="A314" s="4" t="s">
        <v>444</v>
      </c>
    </row>
    <row r="315" spans="1:1" x14ac:dyDescent="0.35">
      <c r="A315" s="4" t="s">
        <v>445</v>
      </c>
    </row>
    <row r="316" spans="1:1" x14ac:dyDescent="0.35">
      <c r="A316" s="4" t="s">
        <v>446</v>
      </c>
    </row>
    <row r="317" spans="1:1" x14ac:dyDescent="0.35">
      <c r="A317" s="4" t="s">
        <v>447</v>
      </c>
    </row>
    <row r="318" spans="1:1" x14ac:dyDescent="0.35">
      <c r="A318" s="4" t="s">
        <v>448</v>
      </c>
    </row>
    <row r="319" spans="1:1" x14ac:dyDescent="0.35">
      <c r="A319" s="4" t="s">
        <v>449</v>
      </c>
    </row>
    <row r="320" spans="1:1" x14ac:dyDescent="0.35">
      <c r="A320" s="4" t="s">
        <v>450</v>
      </c>
    </row>
    <row r="321" spans="1:1" x14ac:dyDescent="0.35">
      <c r="A321" s="4" t="s">
        <v>451</v>
      </c>
    </row>
    <row r="322" spans="1:1" x14ac:dyDescent="0.35">
      <c r="A322" s="4" t="s">
        <v>452</v>
      </c>
    </row>
    <row r="323" spans="1:1" x14ac:dyDescent="0.35">
      <c r="A323" s="4" t="s">
        <v>453</v>
      </c>
    </row>
    <row r="324" spans="1:1" x14ac:dyDescent="0.35">
      <c r="A324" s="4" t="s">
        <v>454</v>
      </c>
    </row>
    <row r="325" spans="1:1" x14ac:dyDescent="0.35">
      <c r="A325" s="4" t="s">
        <v>455</v>
      </c>
    </row>
    <row r="326" spans="1:1" x14ac:dyDescent="0.35">
      <c r="A326" s="4" t="s">
        <v>456</v>
      </c>
    </row>
    <row r="327" spans="1:1" x14ac:dyDescent="0.35">
      <c r="A327" s="4" t="s">
        <v>457</v>
      </c>
    </row>
    <row r="328" spans="1:1" x14ac:dyDescent="0.35">
      <c r="A328" s="4" t="s">
        <v>458</v>
      </c>
    </row>
    <row r="329" spans="1:1" x14ac:dyDescent="0.35">
      <c r="A329" s="4" t="s">
        <v>459</v>
      </c>
    </row>
    <row r="330" spans="1:1" x14ac:dyDescent="0.35">
      <c r="A330" s="4" t="s">
        <v>460</v>
      </c>
    </row>
    <row r="331" spans="1:1" x14ac:dyDescent="0.35">
      <c r="A331" s="4" t="s">
        <v>461</v>
      </c>
    </row>
    <row r="332" spans="1:1" x14ac:dyDescent="0.35">
      <c r="A332" s="4" t="s">
        <v>463</v>
      </c>
    </row>
    <row r="333" spans="1:1" x14ac:dyDescent="0.35">
      <c r="A333" s="4" t="s">
        <v>464</v>
      </c>
    </row>
    <row r="334" spans="1:1" x14ac:dyDescent="0.35">
      <c r="A334" s="4" t="s">
        <v>465</v>
      </c>
    </row>
    <row r="335" spans="1:1" x14ac:dyDescent="0.35">
      <c r="A335" s="4" t="s">
        <v>466</v>
      </c>
    </row>
    <row r="336" spans="1:1" x14ac:dyDescent="0.35">
      <c r="A336" s="4" t="s">
        <v>467</v>
      </c>
    </row>
    <row r="337" spans="1:1" x14ac:dyDescent="0.35">
      <c r="A337" s="4" t="s">
        <v>468</v>
      </c>
    </row>
    <row r="338" spans="1:1" x14ac:dyDescent="0.35">
      <c r="A338" s="4" t="s">
        <v>469</v>
      </c>
    </row>
    <row r="339" spans="1:1" x14ac:dyDescent="0.35">
      <c r="A339" s="4" t="s">
        <v>470</v>
      </c>
    </row>
    <row r="340" spans="1:1" x14ac:dyDescent="0.35">
      <c r="A340" s="4" t="s">
        <v>471</v>
      </c>
    </row>
    <row r="341" spans="1:1" x14ac:dyDescent="0.35">
      <c r="A341" s="4" t="s">
        <v>472</v>
      </c>
    </row>
    <row r="342" spans="1:1" x14ac:dyDescent="0.35">
      <c r="A342" s="4" t="s">
        <v>473</v>
      </c>
    </row>
    <row r="343" spans="1:1" x14ac:dyDescent="0.35">
      <c r="A343" s="4" t="s">
        <v>474</v>
      </c>
    </row>
    <row r="344" spans="1:1" x14ac:dyDescent="0.35">
      <c r="A344" s="4" t="s">
        <v>475</v>
      </c>
    </row>
    <row r="345" spans="1:1" x14ac:dyDescent="0.35">
      <c r="A345" s="4" t="s">
        <v>476</v>
      </c>
    </row>
    <row r="346" spans="1:1" x14ac:dyDescent="0.35">
      <c r="A346" s="4" t="s">
        <v>477</v>
      </c>
    </row>
    <row r="347" spans="1:1" x14ac:dyDescent="0.35">
      <c r="A347" s="4" t="s">
        <v>479</v>
      </c>
    </row>
    <row r="348" spans="1:1" x14ac:dyDescent="0.35">
      <c r="A348" s="4" t="s">
        <v>481</v>
      </c>
    </row>
    <row r="349" spans="1:1" x14ac:dyDescent="0.35">
      <c r="A349" s="4" t="s">
        <v>482</v>
      </c>
    </row>
    <row r="350" spans="1:1" x14ac:dyDescent="0.35">
      <c r="A350" s="4" t="s">
        <v>483</v>
      </c>
    </row>
    <row r="351" spans="1:1" x14ac:dyDescent="0.35">
      <c r="A351" s="4" t="s">
        <v>484</v>
      </c>
    </row>
    <row r="352" spans="1:1" x14ac:dyDescent="0.35">
      <c r="A352" s="4" t="s">
        <v>485</v>
      </c>
    </row>
    <row r="353" spans="1:1" x14ac:dyDescent="0.35">
      <c r="A353" s="4" t="s">
        <v>486</v>
      </c>
    </row>
    <row r="354" spans="1:1" x14ac:dyDescent="0.35">
      <c r="A354" s="4" t="s">
        <v>487</v>
      </c>
    </row>
    <row r="355" spans="1:1" x14ac:dyDescent="0.35">
      <c r="A355" s="4" t="s">
        <v>488</v>
      </c>
    </row>
    <row r="356" spans="1:1" x14ac:dyDescent="0.35">
      <c r="A356" s="4" t="s">
        <v>490</v>
      </c>
    </row>
    <row r="357" spans="1:1" x14ac:dyDescent="0.35">
      <c r="A357" s="4" t="s">
        <v>492</v>
      </c>
    </row>
    <row r="358" spans="1:1" x14ac:dyDescent="0.35">
      <c r="A358" s="4" t="s">
        <v>493</v>
      </c>
    </row>
    <row r="359" spans="1:1" x14ac:dyDescent="0.35">
      <c r="A359" s="4" t="s">
        <v>494</v>
      </c>
    </row>
    <row r="360" spans="1:1" x14ac:dyDescent="0.35">
      <c r="A360" s="4" t="s">
        <v>495</v>
      </c>
    </row>
    <row r="361" spans="1:1" x14ac:dyDescent="0.35">
      <c r="A361" s="4" t="s">
        <v>496</v>
      </c>
    </row>
    <row r="362" spans="1:1" x14ac:dyDescent="0.35">
      <c r="A362" s="4" t="s">
        <v>497</v>
      </c>
    </row>
    <row r="363" spans="1:1" x14ac:dyDescent="0.35">
      <c r="A363" s="4" t="s">
        <v>498</v>
      </c>
    </row>
    <row r="364" spans="1:1" x14ac:dyDescent="0.35">
      <c r="A364" s="4" t="s">
        <v>500</v>
      </c>
    </row>
    <row r="365" spans="1:1" x14ac:dyDescent="0.35">
      <c r="A365" s="4" t="s">
        <v>501</v>
      </c>
    </row>
    <row r="366" spans="1:1" x14ac:dyDescent="0.35">
      <c r="A366" s="4" t="s">
        <v>503</v>
      </c>
    </row>
    <row r="367" spans="1:1" x14ac:dyDescent="0.35">
      <c r="A367" s="4" t="s">
        <v>504</v>
      </c>
    </row>
    <row r="368" spans="1:1" x14ac:dyDescent="0.35">
      <c r="A368" s="4" t="s">
        <v>505</v>
      </c>
    </row>
    <row r="369" spans="1:1" x14ac:dyDescent="0.35">
      <c r="A369" s="4" t="s">
        <v>507</v>
      </c>
    </row>
    <row r="370" spans="1:1" x14ac:dyDescent="0.35">
      <c r="A370" s="4" t="s">
        <v>509</v>
      </c>
    </row>
    <row r="371" spans="1:1" x14ac:dyDescent="0.35">
      <c r="A371" s="4" t="s">
        <v>510</v>
      </c>
    </row>
    <row r="372" spans="1:1" x14ac:dyDescent="0.35">
      <c r="A372" s="4" t="s">
        <v>511</v>
      </c>
    </row>
    <row r="373" spans="1:1" x14ac:dyDescent="0.35">
      <c r="A373" s="4" t="s">
        <v>512</v>
      </c>
    </row>
    <row r="374" spans="1:1" x14ac:dyDescent="0.35">
      <c r="A374" s="4" t="s">
        <v>513</v>
      </c>
    </row>
    <row r="375" spans="1:1" x14ac:dyDescent="0.35">
      <c r="A375" s="4" t="s">
        <v>514</v>
      </c>
    </row>
    <row r="376" spans="1:1" x14ac:dyDescent="0.35">
      <c r="A376" s="4" t="s">
        <v>515</v>
      </c>
    </row>
    <row r="377" spans="1:1" x14ac:dyDescent="0.35">
      <c r="A377" s="4" t="s">
        <v>516</v>
      </c>
    </row>
    <row r="378" spans="1:1" x14ac:dyDescent="0.35">
      <c r="A378" s="4" t="s">
        <v>518</v>
      </c>
    </row>
    <row r="379" spans="1:1" x14ac:dyDescent="0.35">
      <c r="A379" s="4" t="s">
        <v>519</v>
      </c>
    </row>
    <row r="380" spans="1:1" x14ac:dyDescent="0.35">
      <c r="A380" s="4" t="s">
        <v>520</v>
      </c>
    </row>
    <row r="381" spans="1:1" x14ac:dyDescent="0.35">
      <c r="A381" s="4" t="s">
        <v>521</v>
      </c>
    </row>
    <row r="382" spans="1:1" x14ac:dyDescent="0.35">
      <c r="A382" s="4" t="s">
        <v>522</v>
      </c>
    </row>
    <row r="383" spans="1:1" x14ac:dyDescent="0.35">
      <c r="A383" s="4" t="s">
        <v>523</v>
      </c>
    </row>
    <row r="384" spans="1:1" x14ac:dyDescent="0.35">
      <c r="A384" s="4" t="s">
        <v>524</v>
      </c>
    </row>
    <row r="385" spans="1:1" x14ac:dyDescent="0.35">
      <c r="A385" s="4" t="s">
        <v>525</v>
      </c>
    </row>
    <row r="386" spans="1:1" x14ac:dyDescent="0.35">
      <c r="A386" s="4" t="s">
        <v>526</v>
      </c>
    </row>
    <row r="387" spans="1:1" x14ac:dyDescent="0.35">
      <c r="A387" s="4" t="s">
        <v>527</v>
      </c>
    </row>
    <row r="388" spans="1:1" x14ac:dyDescent="0.35">
      <c r="A388" s="4" t="s">
        <v>528</v>
      </c>
    </row>
    <row r="389" spans="1:1" x14ac:dyDescent="0.35">
      <c r="A389" s="4" t="s">
        <v>529</v>
      </c>
    </row>
    <row r="390" spans="1:1" x14ac:dyDescent="0.35">
      <c r="A390" s="4" t="s">
        <v>530</v>
      </c>
    </row>
    <row r="391" spans="1:1" x14ac:dyDescent="0.35">
      <c r="A391" s="4" t="s">
        <v>531</v>
      </c>
    </row>
    <row r="392" spans="1:1" x14ac:dyDescent="0.35">
      <c r="A392" s="4" t="s">
        <v>532</v>
      </c>
    </row>
    <row r="393" spans="1:1" x14ac:dyDescent="0.35">
      <c r="A393" s="4" t="s">
        <v>533</v>
      </c>
    </row>
    <row r="394" spans="1:1" x14ac:dyDescent="0.35">
      <c r="A394" s="4" t="s">
        <v>534</v>
      </c>
    </row>
    <row r="395" spans="1:1" x14ac:dyDescent="0.35">
      <c r="A395" s="4" t="s">
        <v>535</v>
      </c>
    </row>
    <row r="396" spans="1:1" x14ac:dyDescent="0.35">
      <c r="A396" s="4" t="s">
        <v>536</v>
      </c>
    </row>
    <row r="397" spans="1:1" x14ac:dyDescent="0.35">
      <c r="A397" s="4" t="s">
        <v>537</v>
      </c>
    </row>
    <row r="398" spans="1:1" x14ac:dyDescent="0.35">
      <c r="A398" s="4" t="s">
        <v>538</v>
      </c>
    </row>
    <row r="399" spans="1:1" x14ac:dyDescent="0.35">
      <c r="A399" s="4" t="s">
        <v>539</v>
      </c>
    </row>
    <row r="400" spans="1:1" x14ac:dyDescent="0.35">
      <c r="A400" s="4" t="s">
        <v>540</v>
      </c>
    </row>
    <row r="401" spans="1:1" x14ac:dyDescent="0.35">
      <c r="A401" s="4" t="s">
        <v>541</v>
      </c>
    </row>
    <row r="402" spans="1:1" x14ac:dyDescent="0.35">
      <c r="A402" s="4" t="s">
        <v>542</v>
      </c>
    </row>
    <row r="403" spans="1:1" x14ac:dyDescent="0.35">
      <c r="A403" s="4" t="s">
        <v>543</v>
      </c>
    </row>
    <row r="404" spans="1:1" x14ac:dyDescent="0.35">
      <c r="A404" s="4" t="s">
        <v>544</v>
      </c>
    </row>
    <row r="405" spans="1:1" x14ac:dyDescent="0.35">
      <c r="A405" s="4" t="s">
        <v>545</v>
      </c>
    </row>
    <row r="406" spans="1:1" x14ac:dyDescent="0.35">
      <c r="A406" s="4" t="s">
        <v>546</v>
      </c>
    </row>
    <row r="407" spans="1:1" x14ac:dyDescent="0.35">
      <c r="A407" s="4" t="s">
        <v>547</v>
      </c>
    </row>
    <row r="408" spans="1:1" x14ac:dyDescent="0.35">
      <c r="A408" s="4" t="s">
        <v>548</v>
      </c>
    </row>
    <row r="409" spans="1:1" x14ac:dyDescent="0.35">
      <c r="A409" s="4" t="s">
        <v>549</v>
      </c>
    </row>
    <row r="410" spans="1:1" x14ac:dyDescent="0.35">
      <c r="A410" s="4" t="s">
        <v>550</v>
      </c>
    </row>
    <row r="411" spans="1:1" x14ac:dyDescent="0.35">
      <c r="A411" s="4" t="s">
        <v>551</v>
      </c>
    </row>
    <row r="412" spans="1:1" x14ac:dyDescent="0.35">
      <c r="A412" s="4" t="s">
        <v>552</v>
      </c>
    </row>
    <row r="413" spans="1:1" x14ac:dyDescent="0.35">
      <c r="A413" s="4" t="s">
        <v>553</v>
      </c>
    </row>
    <row r="414" spans="1:1" x14ac:dyDescent="0.35">
      <c r="A414" s="4" t="s">
        <v>555</v>
      </c>
    </row>
    <row r="415" spans="1:1" x14ac:dyDescent="0.35">
      <c r="A415" s="4" t="s">
        <v>556</v>
      </c>
    </row>
    <row r="416" spans="1:1" x14ac:dyDescent="0.35">
      <c r="A416" s="4" t="s">
        <v>557</v>
      </c>
    </row>
    <row r="417" spans="1:1" x14ac:dyDescent="0.35">
      <c r="A417" s="4" t="s">
        <v>558</v>
      </c>
    </row>
    <row r="418" spans="1:1" x14ac:dyDescent="0.35">
      <c r="A418" s="4" t="s">
        <v>559</v>
      </c>
    </row>
    <row r="419" spans="1:1" x14ac:dyDescent="0.35">
      <c r="A419" s="4" t="s">
        <v>560</v>
      </c>
    </row>
    <row r="420" spans="1:1" x14ac:dyDescent="0.35">
      <c r="A420" s="4" t="s">
        <v>561</v>
      </c>
    </row>
    <row r="421" spans="1:1" x14ac:dyDescent="0.35">
      <c r="A421" s="4" t="s">
        <v>563</v>
      </c>
    </row>
    <row r="422" spans="1:1" x14ac:dyDescent="0.35">
      <c r="A422" s="4" t="s">
        <v>564</v>
      </c>
    </row>
    <row r="423" spans="1:1" x14ac:dyDescent="0.35">
      <c r="A423" s="4" t="s">
        <v>565</v>
      </c>
    </row>
    <row r="424" spans="1:1" x14ac:dyDescent="0.35">
      <c r="A424" s="4" t="s">
        <v>566</v>
      </c>
    </row>
    <row r="425" spans="1:1" x14ac:dyDescent="0.35">
      <c r="A425" s="4" t="s">
        <v>567</v>
      </c>
    </row>
    <row r="426" spans="1:1" x14ac:dyDescent="0.35">
      <c r="A426" s="4" t="s">
        <v>568</v>
      </c>
    </row>
    <row r="427" spans="1:1" x14ac:dyDescent="0.35">
      <c r="A427" s="4" t="s">
        <v>569</v>
      </c>
    </row>
    <row r="428" spans="1:1" x14ac:dyDescent="0.35">
      <c r="A428" s="4" t="s">
        <v>570</v>
      </c>
    </row>
    <row r="429" spans="1:1" x14ac:dyDescent="0.35">
      <c r="A429" s="4" t="s">
        <v>571</v>
      </c>
    </row>
    <row r="430" spans="1:1" x14ac:dyDescent="0.35">
      <c r="A430" s="4" t="s">
        <v>572</v>
      </c>
    </row>
    <row r="431" spans="1:1" x14ac:dyDescent="0.35">
      <c r="A431" s="4" t="s">
        <v>573</v>
      </c>
    </row>
    <row r="432" spans="1:1" x14ac:dyDescent="0.35">
      <c r="A432" s="4" t="s">
        <v>574</v>
      </c>
    </row>
    <row r="433" spans="1:1" x14ac:dyDescent="0.35">
      <c r="A433" s="4" t="s">
        <v>575</v>
      </c>
    </row>
    <row r="434" spans="1:1" x14ac:dyDescent="0.35">
      <c r="A434" s="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1750-14A9-46E6-AF7A-FDFA5224B01B}">
  <dimension ref="A1:J74"/>
  <sheetViews>
    <sheetView topLeftCell="A67" workbookViewId="0">
      <selection activeCell="E78" sqref="E78"/>
    </sheetView>
  </sheetViews>
  <sheetFormatPr defaultRowHeight="14.5" x14ac:dyDescent="0.35"/>
  <cols>
    <col min="3" max="3" width="12.54296875" customWidth="1"/>
    <col min="4" max="4" width="19" customWidth="1"/>
    <col min="5" max="5" width="18.7265625" customWidth="1"/>
    <col min="6" max="6" width="24.7265625" customWidth="1"/>
    <col min="7" max="7" width="28.26953125" customWidth="1"/>
    <col min="8" max="8" width="18.6328125" customWidth="1"/>
  </cols>
  <sheetData>
    <row r="1" spans="1:10" x14ac:dyDescent="0.35">
      <c r="A1" t="s">
        <v>0</v>
      </c>
      <c r="B1" s="21" t="s">
        <v>1</v>
      </c>
      <c r="C1" t="s">
        <v>2</v>
      </c>
      <c r="D1" s="20" t="s">
        <v>3</v>
      </c>
      <c r="E1" t="s">
        <v>4</v>
      </c>
      <c r="F1" s="2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82</v>
      </c>
      <c r="B2" s="24" t="s">
        <v>11</v>
      </c>
      <c r="C2" s="1">
        <v>41274</v>
      </c>
      <c r="D2" s="19">
        <v>16428000000</v>
      </c>
      <c r="E2" s="2">
        <v>3079000000</v>
      </c>
      <c r="F2" s="25">
        <v>1333000000</v>
      </c>
      <c r="G2" t="s">
        <v>12</v>
      </c>
      <c r="H2" s="2">
        <v>6881000000</v>
      </c>
      <c r="I2" s="21" t="s">
        <v>83</v>
      </c>
      <c r="J2" t="s">
        <v>84</v>
      </c>
    </row>
    <row r="3" spans="1:10" x14ac:dyDescent="0.35">
      <c r="A3" t="s">
        <v>85</v>
      </c>
      <c r="B3" s="24" t="s">
        <v>11</v>
      </c>
      <c r="C3" s="1">
        <v>41639</v>
      </c>
      <c r="D3" s="19">
        <v>14581000000</v>
      </c>
      <c r="E3" s="2">
        <v>2942000000</v>
      </c>
      <c r="F3" s="25">
        <v>2256000000</v>
      </c>
      <c r="G3" t="s">
        <v>12</v>
      </c>
      <c r="H3" s="2">
        <v>3927000000</v>
      </c>
      <c r="I3" s="21" t="s">
        <v>83</v>
      </c>
      <c r="J3" t="s">
        <v>84</v>
      </c>
    </row>
    <row r="4" spans="1:10" x14ac:dyDescent="0.35">
      <c r="A4" t="s">
        <v>113</v>
      </c>
      <c r="B4" s="24" t="s">
        <v>11</v>
      </c>
      <c r="C4" s="1">
        <v>41639</v>
      </c>
      <c r="D4" s="19">
        <v>22364000000</v>
      </c>
      <c r="E4" s="2">
        <v>18553000000</v>
      </c>
      <c r="F4" s="25">
        <v>1306000000</v>
      </c>
      <c r="G4" s="2">
        <v>556000000</v>
      </c>
      <c r="H4" t="s">
        <v>12</v>
      </c>
      <c r="I4" s="21" t="s">
        <v>83</v>
      </c>
      <c r="J4" t="s">
        <v>114</v>
      </c>
    </row>
    <row r="5" spans="1:10" x14ac:dyDescent="0.35">
      <c r="A5" t="s">
        <v>143</v>
      </c>
      <c r="B5" s="24" t="s">
        <v>11</v>
      </c>
      <c r="C5" s="1">
        <v>41274</v>
      </c>
      <c r="D5" s="19">
        <v>12316000000</v>
      </c>
      <c r="E5" s="2">
        <v>7081000000</v>
      </c>
      <c r="F5" s="25">
        <v>723000000</v>
      </c>
      <c r="G5" t="s">
        <v>12</v>
      </c>
      <c r="H5" s="2">
        <v>2811000000</v>
      </c>
      <c r="I5" s="21" t="s">
        <v>83</v>
      </c>
      <c r="J5" t="s">
        <v>144</v>
      </c>
    </row>
    <row r="6" spans="1:10" x14ac:dyDescent="0.35">
      <c r="A6" t="s">
        <v>162</v>
      </c>
      <c r="B6" s="24" t="s">
        <v>11</v>
      </c>
      <c r="C6" s="1">
        <v>41274</v>
      </c>
      <c r="D6" s="19">
        <v>1204546000</v>
      </c>
      <c r="E6" s="2">
        <v>290054000</v>
      </c>
      <c r="F6" s="25">
        <v>170113000</v>
      </c>
      <c r="G6" t="s">
        <v>12</v>
      </c>
      <c r="H6" s="2">
        <v>451405000</v>
      </c>
      <c r="I6" s="21" t="s">
        <v>83</v>
      </c>
      <c r="J6" t="s">
        <v>84</v>
      </c>
    </row>
    <row r="7" spans="1:10" x14ac:dyDescent="0.35">
      <c r="A7" t="s">
        <v>188</v>
      </c>
      <c r="B7" s="24" t="s">
        <v>11</v>
      </c>
      <c r="C7" s="1">
        <v>41274</v>
      </c>
      <c r="D7" s="19">
        <v>230590000000</v>
      </c>
      <c r="E7" s="2">
        <v>163336000000</v>
      </c>
      <c r="F7" s="25">
        <v>17100000000</v>
      </c>
      <c r="G7" t="s">
        <v>12</v>
      </c>
      <c r="H7" s="2">
        <v>13413000000</v>
      </c>
      <c r="I7" s="21" t="s">
        <v>83</v>
      </c>
      <c r="J7" t="s">
        <v>144</v>
      </c>
    </row>
    <row r="8" spans="1:10" x14ac:dyDescent="0.35">
      <c r="A8" t="s">
        <v>189</v>
      </c>
      <c r="B8" s="24" t="s">
        <v>11</v>
      </c>
      <c r="C8" s="1">
        <v>41274</v>
      </c>
      <c r="D8" s="19">
        <v>1819814000</v>
      </c>
      <c r="E8" s="2">
        <v>343743000</v>
      </c>
      <c r="F8" s="25">
        <v>133796000</v>
      </c>
      <c r="G8" t="s">
        <v>12</v>
      </c>
      <c r="H8" s="2">
        <v>579315000</v>
      </c>
      <c r="I8" s="21" t="s">
        <v>83</v>
      </c>
      <c r="J8" t="s">
        <v>84</v>
      </c>
    </row>
    <row r="9" spans="1:10" x14ac:dyDescent="0.35">
      <c r="A9" t="s">
        <v>218</v>
      </c>
      <c r="B9" s="24" t="s">
        <v>11</v>
      </c>
      <c r="C9" s="1">
        <v>41639</v>
      </c>
      <c r="D9" s="19">
        <v>10397000000</v>
      </c>
      <c r="E9" s="2">
        <v>2268000000</v>
      </c>
      <c r="F9" s="25">
        <v>2743000000</v>
      </c>
      <c r="G9" t="s">
        <v>12</v>
      </c>
      <c r="H9" s="2">
        <v>2780000000</v>
      </c>
      <c r="I9" s="21" t="s">
        <v>83</v>
      </c>
      <c r="J9" t="s">
        <v>84</v>
      </c>
    </row>
    <row r="10" spans="1:10" x14ac:dyDescent="0.35">
      <c r="A10" t="s">
        <v>228</v>
      </c>
      <c r="B10" s="24" t="s">
        <v>11</v>
      </c>
      <c r="C10" s="1">
        <v>41274</v>
      </c>
      <c r="D10" s="19">
        <v>11682636000</v>
      </c>
      <c r="E10" s="2">
        <v>1699428000</v>
      </c>
      <c r="F10" s="25">
        <v>3862434000</v>
      </c>
      <c r="G10" t="s">
        <v>12</v>
      </c>
      <c r="H10" s="2">
        <v>3169703000</v>
      </c>
      <c r="I10" s="21" t="s">
        <v>83</v>
      </c>
      <c r="J10" t="s">
        <v>84</v>
      </c>
    </row>
    <row r="11" spans="1:10" x14ac:dyDescent="0.35">
      <c r="A11" t="s">
        <v>231</v>
      </c>
      <c r="B11" s="24" t="s">
        <v>11</v>
      </c>
      <c r="C11" s="1">
        <v>41639</v>
      </c>
      <c r="D11" s="19">
        <v>1859177000</v>
      </c>
      <c r="E11" s="2">
        <v>354561000</v>
      </c>
      <c r="F11" s="25">
        <v>200849000</v>
      </c>
      <c r="G11" t="s">
        <v>12</v>
      </c>
      <c r="H11" s="2">
        <v>653132000</v>
      </c>
      <c r="I11" s="21" t="s">
        <v>83</v>
      </c>
      <c r="J11" t="s">
        <v>84</v>
      </c>
    </row>
    <row r="12" spans="1:10" x14ac:dyDescent="0.35">
      <c r="A12" t="s">
        <v>283</v>
      </c>
      <c r="B12" s="24" t="s">
        <v>11</v>
      </c>
      <c r="C12" s="1">
        <v>41639</v>
      </c>
      <c r="D12" s="19">
        <v>29402000000</v>
      </c>
      <c r="E12" s="2">
        <v>24931000000</v>
      </c>
      <c r="F12" s="25">
        <v>1333000000</v>
      </c>
      <c r="G12" t="s">
        <v>12</v>
      </c>
      <c r="H12" t="s">
        <v>12</v>
      </c>
      <c r="I12" s="21" t="s">
        <v>83</v>
      </c>
      <c r="J12" t="s">
        <v>114</v>
      </c>
    </row>
    <row r="13" spans="1:10" x14ac:dyDescent="0.35">
      <c r="A13" t="s">
        <v>295</v>
      </c>
      <c r="B13" s="24" t="s">
        <v>11</v>
      </c>
      <c r="C13" s="1">
        <v>41274</v>
      </c>
      <c r="D13" s="19">
        <v>12245000000</v>
      </c>
      <c r="E13" s="2">
        <v>3535000000</v>
      </c>
      <c r="F13" s="25">
        <v>1126000000</v>
      </c>
      <c r="G13" t="s">
        <v>12</v>
      </c>
      <c r="H13" s="2">
        <v>2866000000</v>
      </c>
      <c r="I13" s="21" t="s">
        <v>83</v>
      </c>
      <c r="J13" t="s">
        <v>144</v>
      </c>
    </row>
    <row r="14" spans="1:10" x14ac:dyDescent="0.35">
      <c r="A14" t="s">
        <v>301</v>
      </c>
      <c r="B14" s="24" t="s">
        <v>11</v>
      </c>
      <c r="C14" s="1">
        <v>41547</v>
      </c>
      <c r="D14" s="19">
        <v>3387614000</v>
      </c>
      <c r="E14" s="2">
        <v>1852768000</v>
      </c>
      <c r="F14" s="25">
        <v>126250000</v>
      </c>
      <c r="G14" s="2">
        <v>15235000</v>
      </c>
      <c r="H14" s="2">
        <v>455623000</v>
      </c>
      <c r="I14" s="21" t="s">
        <v>83</v>
      </c>
      <c r="J14" t="s">
        <v>302</v>
      </c>
    </row>
    <row r="15" spans="1:10" x14ac:dyDescent="0.35">
      <c r="A15" t="s">
        <v>340</v>
      </c>
      <c r="B15" s="24" t="s">
        <v>11</v>
      </c>
      <c r="C15" s="1">
        <v>41639</v>
      </c>
      <c r="D15" s="19">
        <v>14070000000</v>
      </c>
      <c r="E15" s="2">
        <v>7365000000</v>
      </c>
      <c r="F15" s="25">
        <v>1007000000</v>
      </c>
      <c r="G15" t="s">
        <v>12</v>
      </c>
      <c r="H15" s="2">
        <v>1806000000</v>
      </c>
      <c r="I15" s="21" t="s">
        <v>83</v>
      </c>
      <c r="J15" t="s">
        <v>341</v>
      </c>
    </row>
    <row r="16" spans="1:10" x14ac:dyDescent="0.35">
      <c r="A16" t="s">
        <v>396</v>
      </c>
      <c r="B16" s="24" t="s">
        <v>11</v>
      </c>
      <c r="C16" s="1">
        <v>41274</v>
      </c>
      <c r="D16" s="19">
        <v>82243000000</v>
      </c>
      <c r="E16" s="2">
        <v>68948000000</v>
      </c>
      <c r="F16" s="25">
        <v>7202000000</v>
      </c>
      <c r="G16" t="s">
        <v>12</v>
      </c>
      <c r="H16" s="2">
        <v>995000000</v>
      </c>
      <c r="I16" s="21" t="s">
        <v>83</v>
      </c>
      <c r="J16" t="s">
        <v>341</v>
      </c>
    </row>
    <row r="17" spans="1:10" x14ac:dyDescent="0.35">
      <c r="A17" t="s">
        <v>398</v>
      </c>
      <c r="B17" s="24" t="s">
        <v>11</v>
      </c>
      <c r="C17" s="1">
        <v>41274</v>
      </c>
      <c r="D17" s="19">
        <v>11966000000</v>
      </c>
      <c r="E17" s="2">
        <v>2079000000</v>
      </c>
      <c r="F17" s="25">
        <v>4017000000</v>
      </c>
      <c r="G17" t="s">
        <v>12</v>
      </c>
      <c r="H17" s="2">
        <v>2008000000</v>
      </c>
      <c r="I17" s="21" t="s">
        <v>83</v>
      </c>
      <c r="J17" t="s">
        <v>84</v>
      </c>
    </row>
    <row r="18" spans="1:10" x14ac:dyDescent="0.35">
      <c r="A18" t="s">
        <v>404</v>
      </c>
      <c r="B18" s="24" t="s">
        <v>11</v>
      </c>
      <c r="C18" s="1">
        <v>41274</v>
      </c>
      <c r="D18" s="19">
        <v>4608563000</v>
      </c>
      <c r="E18" s="2">
        <v>1079136000</v>
      </c>
      <c r="F18" s="25">
        <v>285144000</v>
      </c>
      <c r="G18" t="s">
        <v>12</v>
      </c>
      <c r="H18" s="2">
        <v>1291456000</v>
      </c>
      <c r="I18" s="21" t="s">
        <v>83</v>
      </c>
      <c r="J18" t="s">
        <v>144</v>
      </c>
    </row>
    <row r="19" spans="1:10" x14ac:dyDescent="0.35">
      <c r="A19" t="s">
        <v>406</v>
      </c>
      <c r="B19" s="24" t="s">
        <v>11</v>
      </c>
      <c r="C19" s="1">
        <v>41639</v>
      </c>
      <c r="D19" s="19">
        <v>5015000000</v>
      </c>
      <c r="E19" s="2">
        <v>844000000</v>
      </c>
      <c r="F19" s="25">
        <v>446000000</v>
      </c>
      <c r="G19" t="s">
        <v>12</v>
      </c>
      <c r="H19" s="2">
        <v>1568000000</v>
      </c>
      <c r="I19" s="21" t="s">
        <v>83</v>
      </c>
      <c r="J19" t="s">
        <v>84</v>
      </c>
    </row>
    <row r="20" spans="1:10" x14ac:dyDescent="0.35">
      <c r="A20" t="s">
        <v>412</v>
      </c>
      <c r="B20" s="24" t="s">
        <v>11</v>
      </c>
      <c r="C20" s="1">
        <v>41274</v>
      </c>
      <c r="D20" s="19">
        <v>1562000000</v>
      </c>
      <c r="E20" s="2">
        <v>413000000</v>
      </c>
      <c r="F20" s="25">
        <v>311000000</v>
      </c>
      <c r="G20" t="s">
        <v>12</v>
      </c>
      <c r="H20" s="2">
        <v>704000000</v>
      </c>
      <c r="I20" s="21" t="s">
        <v>83</v>
      </c>
      <c r="J20" t="s">
        <v>84</v>
      </c>
    </row>
    <row r="21" spans="1:10" x14ac:dyDescent="0.35">
      <c r="A21" t="s">
        <v>415</v>
      </c>
      <c r="B21" s="24" t="s">
        <v>11</v>
      </c>
      <c r="C21" s="1">
        <v>41274</v>
      </c>
      <c r="D21" s="19">
        <v>17194000000</v>
      </c>
      <c r="E21" s="2">
        <v>12151000000</v>
      </c>
      <c r="F21" s="25">
        <v>1654000000</v>
      </c>
      <c r="G21" t="s">
        <v>12</v>
      </c>
      <c r="H21" t="s">
        <v>12</v>
      </c>
      <c r="I21" s="21" t="s">
        <v>83</v>
      </c>
      <c r="J21" t="s">
        <v>114</v>
      </c>
    </row>
    <row r="22" spans="1:10" x14ac:dyDescent="0.35">
      <c r="A22" t="s">
        <v>424</v>
      </c>
      <c r="B22" s="24" t="s">
        <v>11</v>
      </c>
      <c r="C22" s="1">
        <v>41274</v>
      </c>
      <c r="D22" s="19">
        <v>10184121000</v>
      </c>
      <c r="E22" s="2">
        <v>8540319000</v>
      </c>
      <c r="F22" s="25">
        <v>491725000</v>
      </c>
      <c r="G22" t="s">
        <v>12</v>
      </c>
      <c r="H22" s="2">
        <v>205334000</v>
      </c>
      <c r="I22" s="21" t="s">
        <v>83</v>
      </c>
      <c r="J22" t="s">
        <v>84</v>
      </c>
    </row>
    <row r="23" spans="1:10" x14ac:dyDescent="0.35">
      <c r="A23" t="s">
        <v>427</v>
      </c>
      <c r="B23" s="24" t="s">
        <v>11</v>
      </c>
      <c r="C23" s="1">
        <v>41274</v>
      </c>
      <c r="D23" s="19">
        <v>20100000000</v>
      </c>
      <c r="E23" s="2">
        <v>6530000000</v>
      </c>
      <c r="F23" s="25">
        <v>1879000000</v>
      </c>
      <c r="G23" t="s">
        <v>12</v>
      </c>
      <c r="H23" s="2">
        <v>3585000000</v>
      </c>
      <c r="I23" s="21" t="s">
        <v>83</v>
      </c>
      <c r="J23" t="s">
        <v>84</v>
      </c>
    </row>
    <row r="24" spans="1:10" x14ac:dyDescent="0.35">
      <c r="A24" t="s">
        <v>452</v>
      </c>
      <c r="B24" s="24" t="s">
        <v>11</v>
      </c>
      <c r="C24" s="1">
        <v>41274</v>
      </c>
      <c r="D24" s="19">
        <v>179290000000</v>
      </c>
      <c r="E24" s="2">
        <v>158446000000</v>
      </c>
      <c r="F24" s="25">
        <v>15443000000</v>
      </c>
      <c r="G24" t="s">
        <v>12</v>
      </c>
      <c r="H24" s="2">
        <v>931000000</v>
      </c>
      <c r="I24" s="21" t="s">
        <v>83</v>
      </c>
      <c r="J24" t="s">
        <v>341</v>
      </c>
    </row>
    <row r="25" spans="1:10" x14ac:dyDescent="0.35">
      <c r="A25" t="s">
        <v>468</v>
      </c>
      <c r="B25" s="24" t="s">
        <v>11</v>
      </c>
      <c r="C25" s="1">
        <v>41274</v>
      </c>
      <c r="D25" s="19">
        <v>1367135000</v>
      </c>
      <c r="E25" s="2">
        <v>328784000</v>
      </c>
      <c r="F25" s="25">
        <v>248136000</v>
      </c>
      <c r="G25" t="s">
        <v>12</v>
      </c>
      <c r="H25" s="2">
        <v>445228000</v>
      </c>
      <c r="I25" s="21" t="s">
        <v>83</v>
      </c>
      <c r="J25" t="s">
        <v>84</v>
      </c>
    </row>
    <row r="26" spans="1:10" x14ac:dyDescent="0.35">
      <c r="A26" t="s">
        <v>472</v>
      </c>
      <c r="B26" s="24" t="s">
        <v>11</v>
      </c>
      <c r="C26" s="1">
        <v>41274</v>
      </c>
      <c r="D26" s="19">
        <v>5075000000</v>
      </c>
      <c r="E26" s="2">
        <v>2417000000</v>
      </c>
      <c r="F26" s="25">
        <v>337000000</v>
      </c>
      <c r="G26" t="s">
        <v>12</v>
      </c>
      <c r="H26" s="2">
        <v>746000000</v>
      </c>
      <c r="I26" s="21" t="s">
        <v>83</v>
      </c>
      <c r="J26" t="s">
        <v>341</v>
      </c>
    </row>
    <row r="27" spans="1:10" x14ac:dyDescent="0.35">
      <c r="A27" t="s">
        <v>494</v>
      </c>
      <c r="B27" s="24" t="s">
        <v>11</v>
      </c>
      <c r="C27" s="1">
        <v>41274</v>
      </c>
      <c r="D27" s="19">
        <v>2730000000</v>
      </c>
      <c r="E27" s="2">
        <v>245000000</v>
      </c>
      <c r="F27" s="25">
        <v>835000000</v>
      </c>
      <c r="G27" t="s">
        <v>12</v>
      </c>
      <c r="H27" s="2">
        <v>811000000</v>
      </c>
      <c r="I27" s="21" t="s">
        <v>83</v>
      </c>
      <c r="J27" t="s">
        <v>84</v>
      </c>
    </row>
    <row r="28" spans="1:10" x14ac:dyDescent="0.35">
      <c r="A28" t="s">
        <v>519</v>
      </c>
      <c r="B28" s="24" t="s">
        <v>11</v>
      </c>
      <c r="C28" s="1">
        <v>41274</v>
      </c>
      <c r="D28" s="19">
        <v>29809000000</v>
      </c>
      <c r="E28" s="2">
        <v>26045000000</v>
      </c>
      <c r="F28" s="25">
        <v>1702000000</v>
      </c>
      <c r="G28" t="s">
        <v>12</v>
      </c>
      <c r="H28" s="2">
        <v>418000000</v>
      </c>
      <c r="I28" s="21" t="s">
        <v>83</v>
      </c>
      <c r="J28" t="s">
        <v>341</v>
      </c>
    </row>
    <row r="29" spans="1:10" x14ac:dyDescent="0.35">
      <c r="A29" t="s">
        <v>539</v>
      </c>
      <c r="B29" s="24" t="s">
        <v>11</v>
      </c>
      <c r="C29" s="1">
        <v>41274</v>
      </c>
      <c r="D29" s="19">
        <v>138393000000</v>
      </c>
      <c r="E29" s="2">
        <v>126485000000</v>
      </c>
      <c r="F29" s="25">
        <v>5229000000</v>
      </c>
      <c r="G29" t="s">
        <v>12</v>
      </c>
      <c r="H29" s="2">
        <v>1549000000</v>
      </c>
      <c r="I29" s="21" t="s">
        <v>83</v>
      </c>
      <c r="J29" t="s">
        <v>341</v>
      </c>
    </row>
    <row r="30" spans="1:10" x14ac:dyDescent="0.35">
      <c r="A30" t="s">
        <v>555</v>
      </c>
      <c r="B30" s="24" t="s">
        <v>11</v>
      </c>
      <c r="C30" s="1">
        <v>41274</v>
      </c>
      <c r="D30" s="19">
        <v>7486000000</v>
      </c>
      <c r="E30" s="2">
        <v>4523000000</v>
      </c>
      <c r="F30" s="25">
        <v>595000000</v>
      </c>
      <c r="G30" t="s">
        <v>12</v>
      </c>
      <c r="H30" s="2">
        <v>756000000</v>
      </c>
      <c r="I30" s="21" t="s">
        <v>83</v>
      </c>
      <c r="J30" t="s">
        <v>84</v>
      </c>
    </row>
    <row r="31" spans="1:10" x14ac:dyDescent="0.35">
      <c r="A31" t="s">
        <v>563</v>
      </c>
      <c r="B31" s="24" t="s">
        <v>11</v>
      </c>
      <c r="C31" s="1">
        <v>41274</v>
      </c>
      <c r="D31" s="19">
        <v>1623938000</v>
      </c>
      <c r="E31" s="2">
        <v>337903000</v>
      </c>
      <c r="F31" s="25">
        <v>188302000</v>
      </c>
      <c r="G31" t="s">
        <v>12</v>
      </c>
      <c r="H31" s="2">
        <v>513916000</v>
      </c>
      <c r="I31" s="21" t="s">
        <v>83</v>
      </c>
      <c r="J31" t="s">
        <v>84</v>
      </c>
    </row>
    <row r="32" spans="1:10" x14ac:dyDescent="0.35">
      <c r="A32" t="s">
        <v>567</v>
      </c>
      <c r="B32" s="24" t="s">
        <v>11</v>
      </c>
      <c r="C32" s="1">
        <v>41274</v>
      </c>
      <c r="D32" s="19">
        <v>451509000000</v>
      </c>
      <c r="E32" s="2">
        <v>302056000000</v>
      </c>
      <c r="F32" s="25">
        <v>81844000000</v>
      </c>
      <c r="G32" t="s">
        <v>12</v>
      </c>
      <c r="H32" s="2">
        <v>15888000000</v>
      </c>
      <c r="I32" s="21" t="s">
        <v>83</v>
      </c>
      <c r="J32" t="s">
        <v>144</v>
      </c>
    </row>
    <row r="33" spans="1:10" x14ac:dyDescent="0.35">
      <c r="A33" t="s">
        <v>82</v>
      </c>
      <c r="B33" s="23" t="s">
        <v>15</v>
      </c>
      <c r="C33" s="1">
        <v>41639</v>
      </c>
      <c r="D33" s="19">
        <v>14771000000</v>
      </c>
      <c r="E33" s="2">
        <v>2938000000</v>
      </c>
      <c r="F33" s="22">
        <v>1286000000</v>
      </c>
      <c r="G33" t="s">
        <v>12</v>
      </c>
      <c r="H33" s="2">
        <v>5866000000</v>
      </c>
      <c r="I33" s="21" t="s">
        <v>83</v>
      </c>
      <c r="J33" t="s">
        <v>84</v>
      </c>
    </row>
    <row r="34" spans="1:10" x14ac:dyDescent="0.35">
      <c r="A34" t="s">
        <v>85</v>
      </c>
      <c r="B34" s="23" t="s">
        <v>15</v>
      </c>
      <c r="C34" s="1">
        <v>42004</v>
      </c>
      <c r="D34" s="19">
        <v>18470000000</v>
      </c>
      <c r="E34" s="2">
        <v>3317000000</v>
      </c>
      <c r="F34" s="22">
        <v>2725000000</v>
      </c>
      <c r="G34" t="s">
        <v>12</v>
      </c>
      <c r="H34" s="2">
        <v>4550000000</v>
      </c>
      <c r="I34" s="21" t="s">
        <v>83</v>
      </c>
      <c r="J34" t="s">
        <v>84</v>
      </c>
    </row>
    <row r="35" spans="1:10" x14ac:dyDescent="0.35">
      <c r="A35" t="s">
        <v>113</v>
      </c>
      <c r="B35" s="23" t="s">
        <v>15</v>
      </c>
      <c r="C35" s="1">
        <v>42004</v>
      </c>
      <c r="D35" s="19">
        <v>24551000000</v>
      </c>
      <c r="E35" s="2">
        <v>19746000000</v>
      </c>
      <c r="F35" s="22">
        <v>1333000000</v>
      </c>
      <c r="G35" s="2">
        <v>613000000</v>
      </c>
      <c r="H35" t="s">
        <v>12</v>
      </c>
      <c r="I35" s="21" t="s">
        <v>83</v>
      </c>
      <c r="J35" t="s">
        <v>114</v>
      </c>
    </row>
    <row r="36" spans="1:10" x14ac:dyDescent="0.35">
      <c r="A36" t="s">
        <v>143</v>
      </c>
      <c r="B36" s="23" t="s">
        <v>15</v>
      </c>
      <c r="C36" s="1">
        <v>41639</v>
      </c>
      <c r="D36" s="19">
        <v>19080000000</v>
      </c>
      <c r="E36" s="2">
        <v>12930000000</v>
      </c>
      <c r="F36" s="22">
        <v>686000000</v>
      </c>
      <c r="G36" t="s">
        <v>12</v>
      </c>
      <c r="H36" s="2">
        <v>2903000000</v>
      </c>
      <c r="I36" s="21" t="s">
        <v>83</v>
      </c>
      <c r="J36" t="s">
        <v>144</v>
      </c>
    </row>
    <row r="37" spans="1:10" x14ac:dyDescent="0.35">
      <c r="A37" t="s">
        <v>162</v>
      </c>
      <c r="B37" s="23" t="s">
        <v>15</v>
      </c>
      <c r="C37" s="1">
        <v>41639</v>
      </c>
      <c r="D37" s="19">
        <v>1746278000</v>
      </c>
      <c r="E37" s="2">
        <v>400281000</v>
      </c>
      <c r="F37" s="22">
        <v>147651000</v>
      </c>
      <c r="G37" t="s">
        <v>12</v>
      </c>
      <c r="H37" s="2">
        <v>651052000</v>
      </c>
      <c r="I37" s="21" t="s">
        <v>83</v>
      </c>
      <c r="J37" t="s">
        <v>84</v>
      </c>
    </row>
    <row r="38" spans="1:10" x14ac:dyDescent="0.35">
      <c r="A38" t="s">
        <v>188</v>
      </c>
      <c r="B38" s="23" t="s">
        <v>15</v>
      </c>
      <c r="C38" s="1">
        <v>41639</v>
      </c>
      <c r="D38" s="19">
        <v>220156000000</v>
      </c>
      <c r="E38" s="2">
        <v>159323000000</v>
      </c>
      <c r="F38" s="22">
        <v>17573000000</v>
      </c>
      <c r="G38" t="s">
        <v>12</v>
      </c>
      <c r="H38" s="2">
        <v>14186000000</v>
      </c>
      <c r="I38" s="21" t="s">
        <v>83</v>
      </c>
      <c r="J38" t="s">
        <v>144</v>
      </c>
    </row>
    <row r="39" spans="1:10" x14ac:dyDescent="0.35">
      <c r="A39" t="s">
        <v>189</v>
      </c>
      <c r="B39" s="23" t="s">
        <v>15</v>
      </c>
      <c r="C39" s="1">
        <v>41639</v>
      </c>
      <c r="D39" s="19">
        <v>2319919000</v>
      </c>
      <c r="E39" s="2">
        <v>455436000</v>
      </c>
      <c r="F39" s="22">
        <v>169815000</v>
      </c>
      <c r="G39" t="s">
        <v>12</v>
      </c>
      <c r="H39" s="2">
        <v>778655000</v>
      </c>
      <c r="I39" s="21" t="s">
        <v>83</v>
      </c>
      <c r="J39" t="s">
        <v>84</v>
      </c>
    </row>
    <row r="40" spans="1:10" x14ac:dyDescent="0.35">
      <c r="A40" t="s">
        <v>218</v>
      </c>
      <c r="B40" s="23" t="s">
        <v>15</v>
      </c>
      <c r="C40" s="1">
        <v>42004</v>
      </c>
      <c r="D40" s="19">
        <v>20638000000</v>
      </c>
      <c r="E40" s="2">
        <v>2332000000</v>
      </c>
      <c r="F40" s="22">
        <v>8290000000</v>
      </c>
      <c r="G40" t="s">
        <v>12</v>
      </c>
      <c r="H40" s="2">
        <v>3319000000</v>
      </c>
      <c r="I40" s="21" t="s">
        <v>83</v>
      </c>
      <c r="J40" t="s">
        <v>84</v>
      </c>
    </row>
    <row r="41" spans="1:10" x14ac:dyDescent="0.35">
      <c r="A41" t="s">
        <v>228</v>
      </c>
      <c r="B41" s="23" t="s">
        <v>15</v>
      </c>
      <c r="C41" s="1">
        <v>41639</v>
      </c>
      <c r="D41" s="19">
        <v>14487118000</v>
      </c>
      <c r="E41" s="2">
        <v>2066893000</v>
      </c>
      <c r="F41" s="22">
        <v>4621096000</v>
      </c>
      <c r="G41" t="s">
        <v>12</v>
      </c>
      <c r="H41" s="2">
        <v>3600976000</v>
      </c>
      <c r="I41" s="21" t="s">
        <v>83</v>
      </c>
      <c r="J41" t="s">
        <v>84</v>
      </c>
    </row>
    <row r="42" spans="1:10" x14ac:dyDescent="0.35">
      <c r="A42" t="s">
        <v>231</v>
      </c>
      <c r="B42" s="23" t="s">
        <v>15</v>
      </c>
      <c r="C42" s="1">
        <v>42004</v>
      </c>
      <c r="D42" s="19">
        <v>2388768000</v>
      </c>
      <c r="E42" s="2">
        <v>443974000</v>
      </c>
      <c r="F42" s="22">
        <v>238134000</v>
      </c>
      <c r="G42" t="s">
        <v>12</v>
      </c>
      <c r="H42" s="2">
        <v>679298000</v>
      </c>
      <c r="I42" s="21" t="s">
        <v>83</v>
      </c>
      <c r="J42" t="s">
        <v>84</v>
      </c>
    </row>
    <row r="43" spans="1:10" x14ac:dyDescent="0.35">
      <c r="A43" t="s">
        <v>283</v>
      </c>
      <c r="B43" s="23" t="s">
        <v>15</v>
      </c>
      <c r="C43" s="1">
        <v>42004</v>
      </c>
      <c r="D43" s="19">
        <v>32870000000</v>
      </c>
      <c r="E43" s="2">
        <v>27334000000</v>
      </c>
      <c r="F43" s="22">
        <v>293000000</v>
      </c>
      <c r="G43" t="s">
        <v>12</v>
      </c>
      <c r="H43" t="s">
        <v>12</v>
      </c>
      <c r="I43" s="21" t="s">
        <v>83</v>
      </c>
      <c r="J43" t="s">
        <v>114</v>
      </c>
    </row>
    <row r="44" spans="1:10" x14ac:dyDescent="0.35">
      <c r="A44" t="s">
        <v>295</v>
      </c>
      <c r="B44" s="23" t="s">
        <v>15</v>
      </c>
      <c r="C44" s="1">
        <v>41639</v>
      </c>
      <c r="D44" s="19">
        <v>11905000000</v>
      </c>
      <c r="E44" s="2">
        <v>3969000000</v>
      </c>
      <c r="F44" s="22">
        <v>1045000000</v>
      </c>
      <c r="G44" t="s">
        <v>12</v>
      </c>
      <c r="H44" s="2">
        <v>2687000000</v>
      </c>
      <c r="I44" s="21" t="s">
        <v>83</v>
      </c>
      <c r="J44" t="s">
        <v>144</v>
      </c>
    </row>
    <row r="45" spans="1:10" x14ac:dyDescent="0.35">
      <c r="A45" t="s">
        <v>301</v>
      </c>
      <c r="B45" s="23" t="s">
        <v>15</v>
      </c>
      <c r="C45" s="1">
        <v>41912</v>
      </c>
      <c r="D45" s="19">
        <v>3715968000</v>
      </c>
      <c r="E45" s="2">
        <v>2006715000</v>
      </c>
      <c r="F45" s="22">
        <v>116190000</v>
      </c>
      <c r="G45" s="2">
        <v>15905000</v>
      </c>
      <c r="H45" s="2">
        <v>523984000</v>
      </c>
      <c r="I45" s="21" t="s">
        <v>83</v>
      </c>
      <c r="J45" t="s">
        <v>302</v>
      </c>
    </row>
    <row r="46" spans="1:10" x14ac:dyDescent="0.35">
      <c r="A46" t="s">
        <v>340</v>
      </c>
      <c r="B46" s="23" t="s">
        <v>15</v>
      </c>
      <c r="C46" s="1">
        <v>42004</v>
      </c>
      <c r="D46" s="19">
        <v>16226000000</v>
      </c>
      <c r="E46" s="2">
        <v>8435000000</v>
      </c>
      <c r="F46" s="22">
        <v>1029000000</v>
      </c>
      <c r="G46" t="s">
        <v>12</v>
      </c>
      <c r="H46" s="2">
        <v>2040000000</v>
      </c>
      <c r="I46" s="21" t="s">
        <v>83</v>
      </c>
      <c r="J46" t="s">
        <v>341</v>
      </c>
    </row>
    <row r="47" spans="1:10" x14ac:dyDescent="0.35">
      <c r="A47" t="s">
        <v>396</v>
      </c>
      <c r="B47" s="23" t="s">
        <v>15</v>
      </c>
      <c r="C47" s="1">
        <v>41639</v>
      </c>
      <c r="D47" s="19">
        <v>100160000000</v>
      </c>
      <c r="E47" s="2">
        <v>87758000000</v>
      </c>
      <c r="F47" s="22">
        <v>7851000000</v>
      </c>
      <c r="G47" t="s">
        <v>12</v>
      </c>
      <c r="H47" s="2">
        <v>1220000000</v>
      </c>
      <c r="I47" s="21" t="s">
        <v>83</v>
      </c>
      <c r="J47" t="s">
        <v>341</v>
      </c>
    </row>
    <row r="48" spans="1:10" x14ac:dyDescent="0.35">
      <c r="A48" t="s">
        <v>398</v>
      </c>
      <c r="B48" s="23" t="s">
        <v>15</v>
      </c>
      <c r="C48" s="1">
        <v>41639</v>
      </c>
      <c r="D48" s="19">
        <v>11325000000</v>
      </c>
      <c r="E48" s="2">
        <v>2156000000</v>
      </c>
      <c r="F48" s="22">
        <v>3469000000</v>
      </c>
      <c r="G48" t="s">
        <v>12</v>
      </c>
      <c r="H48" s="2">
        <v>2500000000</v>
      </c>
      <c r="I48" s="21" t="s">
        <v>83</v>
      </c>
      <c r="J48" t="s">
        <v>84</v>
      </c>
    </row>
    <row r="49" spans="1:10" x14ac:dyDescent="0.35">
      <c r="A49" t="s">
        <v>404</v>
      </c>
      <c r="B49" s="23" t="s">
        <v>15</v>
      </c>
      <c r="C49" s="1">
        <v>41639</v>
      </c>
      <c r="D49" s="19">
        <v>5312686000</v>
      </c>
      <c r="E49" s="2">
        <v>1252812000</v>
      </c>
      <c r="F49" s="22">
        <v>466498000</v>
      </c>
      <c r="G49" t="s">
        <v>12</v>
      </c>
      <c r="H49" s="2">
        <v>1602390000</v>
      </c>
      <c r="I49" s="21" t="s">
        <v>83</v>
      </c>
      <c r="J49" t="s">
        <v>144</v>
      </c>
    </row>
    <row r="50" spans="1:10" x14ac:dyDescent="0.35">
      <c r="A50" t="s">
        <v>406</v>
      </c>
      <c r="B50" s="23" t="s">
        <v>15</v>
      </c>
      <c r="C50" s="1">
        <v>42004</v>
      </c>
      <c r="D50" s="19">
        <v>5115000000</v>
      </c>
      <c r="E50" s="2">
        <v>945000000</v>
      </c>
      <c r="F50" s="22">
        <v>495000000</v>
      </c>
      <c r="G50" t="s">
        <v>12</v>
      </c>
      <c r="H50" s="2">
        <v>1759000000</v>
      </c>
      <c r="I50" s="21" t="s">
        <v>83</v>
      </c>
      <c r="J50" t="s">
        <v>84</v>
      </c>
    </row>
    <row r="51" spans="1:10" x14ac:dyDescent="0.35">
      <c r="A51" t="s">
        <v>412</v>
      </c>
      <c r="B51" s="23" t="s">
        <v>15</v>
      </c>
      <c r="C51" s="1">
        <v>41639</v>
      </c>
      <c r="D51" s="19">
        <v>1857000000</v>
      </c>
      <c r="E51" s="2">
        <v>411000000</v>
      </c>
      <c r="F51" s="22">
        <v>311000000</v>
      </c>
      <c r="G51" t="s">
        <v>12</v>
      </c>
      <c r="H51" s="2">
        <v>685000000</v>
      </c>
      <c r="I51" s="21" t="s">
        <v>83</v>
      </c>
      <c r="J51" t="s">
        <v>84</v>
      </c>
    </row>
    <row r="52" spans="1:10" x14ac:dyDescent="0.35">
      <c r="A52" t="s">
        <v>415</v>
      </c>
      <c r="B52" s="23" t="s">
        <v>15</v>
      </c>
      <c r="C52" s="1">
        <v>41639</v>
      </c>
      <c r="D52" s="19">
        <v>19221000000</v>
      </c>
      <c r="E52" s="2">
        <v>14117000000</v>
      </c>
      <c r="F52" s="22">
        <v>1905000000</v>
      </c>
      <c r="G52" t="s">
        <v>12</v>
      </c>
      <c r="H52" t="s">
        <v>12</v>
      </c>
      <c r="I52" s="21" t="s">
        <v>83</v>
      </c>
      <c r="J52" t="s">
        <v>114</v>
      </c>
    </row>
    <row r="53" spans="1:10" x14ac:dyDescent="0.35">
      <c r="A53" t="s">
        <v>424</v>
      </c>
      <c r="B53" s="23" t="s">
        <v>15</v>
      </c>
      <c r="C53" s="1">
        <v>41639</v>
      </c>
      <c r="D53" s="19">
        <v>11871879000</v>
      </c>
      <c r="E53" s="2">
        <v>10222213000</v>
      </c>
      <c r="F53" s="22">
        <v>541586000</v>
      </c>
      <c r="G53" t="s">
        <v>12</v>
      </c>
      <c r="H53" s="2">
        <v>239343000</v>
      </c>
      <c r="I53" s="21" t="s">
        <v>83</v>
      </c>
      <c r="J53" t="s">
        <v>84</v>
      </c>
    </row>
    <row r="54" spans="1:10" x14ac:dyDescent="0.35">
      <c r="A54" t="s">
        <v>427</v>
      </c>
      <c r="B54" s="23" t="s">
        <v>15</v>
      </c>
      <c r="C54" s="1">
        <v>41639</v>
      </c>
      <c r="D54" s="19">
        <v>20170000000</v>
      </c>
      <c r="E54" s="2">
        <v>6497000000</v>
      </c>
      <c r="F54" s="22">
        <v>2108000000</v>
      </c>
      <c r="G54" t="s">
        <v>12</v>
      </c>
      <c r="H54" s="2">
        <v>4203000000</v>
      </c>
      <c r="I54" s="21" t="s">
        <v>83</v>
      </c>
      <c r="J54" t="s">
        <v>84</v>
      </c>
    </row>
    <row r="55" spans="1:10" x14ac:dyDescent="0.35">
      <c r="A55" t="s">
        <v>452</v>
      </c>
      <c r="B55" s="23" t="s">
        <v>15</v>
      </c>
      <c r="C55" s="1">
        <v>41639</v>
      </c>
      <c r="D55" s="19">
        <v>171596000000</v>
      </c>
      <c r="E55" s="2">
        <v>152451000000</v>
      </c>
      <c r="F55" s="22">
        <v>15597000000</v>
      </c>
      <c r="G55" t="s">
        <v>12</v>
      </c>
      <c r="H55" s="2">
        <v>971000000</v>
      </c>
      <c r="I55" s="21" t="s">
        <v>83</v>
      </c>
      <c r="J55" t="s">
        <v>341</v>
      </c>
    </row>
    <row r="56" spans="1:10" x14ac:dyDescent="0.35">
      <c r="A56" t="s">
        <v>468</v>
      </c>
      <c r="B56" s="23" t="s">
        <v>15</v>
      </c>
      <c r="C56" s="1">
        <v>41639</v>
      </c>
      <c r="D56" s="19">
        <v>1832253000</v>
      </c>
      <c r="E56" s="2">
        <v>516119000</v>
      </c>
      <c r="F56" s="22">
        <v>391707000</v>
      </c>
      <c r="G56" t="s">
        <v>12</v>
      </c>
      <c r="H56" s="2">
        <v>492397000</v>
      </c>
      <c r="I56" s="21" t="s">
        <v>83</v>
      </c>
      <c r="J56" t="s">
        <v>84</v>
      </c>
    </row>
    <row r="57" spans="1:10" x14ac:dyDescent="0.35">
      <c r="A57" t="s">
        <v>472</v>
      </c>
      <c r="B57" s="23" t="s">
        <v>15</v>
      </c>
      <c r="C57" s="1">
        <v>41639</v>
      </c>
      <c r="D57" s="19">
        <v>5518000000</v>
      </c>
      <c r="E57" s="2">
        <v>2707000000</v>
      </c>
      <c r="F57" s="22">
        <v>373000000</v>
      </c>
      <c r="G57" t="s">
        <v>12</v>
      </c>
      <c r="H57" s="2">
        <v>772000000</v>
      </c>
      <c r="I57" s="21" t="s">
        <v>83</v>
      </c>
      <c r="J57" t="s">
        <v>341</v>
      </c>
    </row>
    <row r="58" spans="1:10" x14ac:dyDescent="0.35">
      <c r="A58" t="s">
        <v>494</v>
      </c>
      <c r="B58" s="23" t="s">
        <v>15</v>
      </c>
      <c r="C58" s="1">
        <v>41639</v>
      </c>
      <c r="D58" s="19">
        <v>3371000000</v>
      </c>
      <c r="E58" s="2">
        <v>328000000</v>
      </c>
      <c r="F58" s="22">
        <v>1052000000</v>
      </c>
      <c r="G58" t="s">
        <v>12</v>
      </c>
      <c r="H58" s="2">
        <v>787000000</v>
      </c>
      <c r="I58" s="21" t="s">
        <v>83</v>
      </c>
      <c r="J58" t="s">
        <v>84</v>
      </c>
    </row>
    <row r="59" spans="1:10" x14ac:dyDescent="0.35">
      <c r="A59" t="s">
        <v>519</v>
      </c>
      <c r="B59" s="23" t="s">
        <v>15</v>
      </c>
      <c r="C59" s="1">
        <v>41639</v>
      </c>
      <c r="D59" s="19">
        <v>37601000000</v>
      </c>
      <c r="E59" s="2">
        <v>34085000000</v>
      </c>
      <c r="F59" s="22">
        <v>2248000000</v>
      </c>
      <c r="G59" t="s">
        <v>12</v>
      </c>
      <c r="H59" s="2">
        <v>489000000</v>
      </c>
      <c r="I59" s="21" t="s">
        <v>83</v>
      </c>
      <c r="J59" t="s">
        <v>341</v>
      </c>
    </row>
    <row r="60" spans="1:10" x14ac:dyDescent="0.35">
      <c r="A60" t="s">
        <v>539</v>
      </c>
      <c r="B60" s="23" t="s">
        <v>15</v>
      </c>
      <c r="C60" s="1">
        <v>41639</v>
      </c>
      <c r="D60" s="19">
        <v>138074000000</v>
      </c>
      <c r="E60" s="2">
        <v>127316000000</v>
      </c>
      <c r="F60" s="22">
        <v>5081000000</v>
      </c>
      <c r="G60" t="s">
        <v>12</v>
      </c>
      <c r="H60" s="2">
        <v>1720000000</v>
      </c>
      <c r="I60" s="21" t="s">
        <v>83</v>
      </c>
      <c r="J60" t="s">
        <v>341</v>
      </c>
    </row>
    <row r="61" spans="1:10" x14ac:dyDescent="0.35">
      <c r="A61" t="s">
        <v>555</v>
      </c>
      <c r="B61" s="23" t="s">
        <v>15</v>
      </c>
      <c r="C61" s="1">
        <v>41639</v>
      </c>
      <c r="D61" s="19">
        <v>6860000000</v>
      </c>
      <c r="E61" s="2">
        <v>4124000000</v>
      </c>
      <c r="F61" s="22">
        <v>546000000</v>
      </c>
      <c r="G61" t="s">
        <v>12</v>
      </c>
      <c r="H61" s="2">
        <v>815000000</v>
      </c>
      <c r="I61" s="21" t="s">
        <v>83</v>
      </c>
      <c r="J61" t="s">
        <v>84</v>
      </c>
    </row>
    <row r="62" spans="1:10" x14ac:dyDescent="0.35">
      <c r="A62" t="s">
        <v>563</v>
      </c>
      <c r="B62" s="23" t="s">
        <v>15</v>
      </c>
      <c r="C62" s="1">
        <v>41639</v>
      </c>
      <c r="D62" s="19">
        <v>1998051000</v>
      </c>
      <c r="E62" s="2">
        <v>406198000</v>
      </c>
      <c r="F62" s="22">
        <v>72143000</v>
      </c>
      <c r="G62" t="s">
        <v>12</v>
      </c>
      <c r="H62" s="2">
        <v>615874000</v>
      </c>
      <c r="I62" s="21" t="s">
        <v>83</v>
      </c>
      <c r="J62" t="s">
        <v>84</v>
      </c>
    </row>
    <row r="63" spans="1:10" x14ac:dyDescent="0.35">
      <c r="A63" t="s">
        <v>567</v>
      </c>
      <c r="B63" s="23" t="s">
        <v>15</v>
      </c>
      <c r="C63" s="1">
        <v>41639</v>
      </c>
      <c r="D63" s="19">
        <v>420836000000</v>
      </c>
      <c r="E63" s="2">
        <v>284681000000</v>
      </c>
      <c r="F63" s="22">
        <v>76696000000</v>
      </c>
      <c r="G63" t="s">
        <v>12</v>
      </c>
      <c r="H63" s="2">
        <v>17182000000</v>
      </c>
      <c r="I63" s="21" t="s">
        <v>83</v>
      </c>
      <c r="J63" t="s">
        <v>144</v>
      </c>
    </row>
    <row r="65" spans="3:6" ht="15" thickBot="1" x14ac:dyDescent="0.4"/>
    <row r="66" spans="3:6" ht="19" thickBot="1" x14ac:dyDescent="0.5">
      <c r="C66" s="33" t="s">
        <v>596</v>
      </c>
      <c r="D66" s="28"/>
      <c r="E66" s="30" t="s">
        <v>597</v>
      </c>
      <c r="F66" s="29"/>
    </row>
    <row r="67" spans="3:6" ht="18.5" x14ac:dyDescent="0.45">
      <c r="C67" s="34" t="s">
        <v>590</v>
      </c>
      <c r="D67" s="37">
        <f>AVERAGE(F2:F32)</f>
        <v>5036379000</v>
      </c>
      <c r="E67" s="31" t="s">
        <v>590</v>
      </c>
      <c r="F67" s="36">
        <f>AVERAGE(F33:F63)</f>
        <v>5121187741.9354839</v>
      </c>
    </row>
    <row r="68" spans="3:6" ht="18.5" x14ac:dyDescent="0.45">
      <c r="C68" s="34" t="s">
        <v>589</v>
      </c>
      <c r="D68" s="37">
        <f>MEDIAN(F2:F32)</f>
        <v>1126000000</v>
      </c>
      <c r="E68" s="31" t="s">
        <v>589</v>
      </c>
      <c r="F68" s="36">
        <f>MEDIAN(F33:F63)</f>
        <v>1045000000</v>
      </c>
    </row>
    <row r="69" spans="3:6" ht="18.5" x14ac:dyDescent="0.45">
      <c r="C69" s="34" t="s">
        <v>591</v>
      </c>
      <c r="D69" s="37">
        <f>MIN(F2:F32)</f>
        <v>126250000</v>
      </c>
      <c r="E69" s="31" t="s">
        <v>591</v>
      </c>
      <c r="F69" s="36">
        <f>MIN(F33:F63)</f>
        <v>72143000</v>
      </c>
    </row>
    <row r="70" spans="3:6" ht="18.5" x14ac:dyDescent="0.45">
      <c r="C70" s="34" t="s">
        <v>592</v>
      </c>
      <c r="D70" s="37">
        <f>MAX(F2:F32)</f>
        <v>81844000000</v>
      </c>
      <c r="E70" s="31" t="s">
        <v>592</v>
      </c>
      <c r="F70" s="36">
        <f>MAX(F33:F63)</f>
        <v>76696000000</v>
      </c>
    </row>
    <row r="71" spans="3:6" ht="18.5" x14ac:dyDescent="0.45">
      <c r="C71" s="34" t="s">
        <v>593</v>
      </c>
      <c r="D71" s="37">
        <f>D70-D69</f>
        <v>81717750000</v>
      </c>
      <c r="E71" s="31" t="s">
        <v>593</v>
      </c>
      <c r="F71" s="36">
        <f>F70-F69</f>
        <v>76623857000</v>
      </c>
    </row>
    <row r="72" spans="3:6" ht="18.5" x14ac:dyDescent="0.45">
      <c r="C72" s="34" t="s">
        <v>588</v>
      </c>
      <c r="D72" s="90">
        <f>_xlfn.STDEV.S(F2:F32)</f>
        <v>14815654466.254303</v>
      </c>
      <c r="E72" s="31" t="s">
        <v>588</v>
      </c>
      <c r="F72" s="91">
        <f>_xlfn.STDEV.S(F33:F63)</f>
        <v>13952613798.549643</v>
      </c>
    </row>
    <row r="73" spans="3:6" ht="18.5" x14ac:dyDescent="0.45">
      <c r="C73" s="34" t="s">
        <v>594</v>
      </c>
      <c r="D73" s="37">
        <f>SUM(F2:F32)</f>
        <v>156127749000</v>
      </c>
      <c r="E73" s="31" t="s">
        <v>594</v>
      </c>
      <c r="F73" s="36">
        <f>SUM(F33:F63)</f>
        <v>158756820000</v>
      </c>
    </row>
    <row r="74" spans="3:6" ht="19" thickBot="1" x14ac:dyDescent="0.5">
      <c r="C74" s="35" t="s">
        <v>595</v>
      </c>
      <c r="D74" s="27">
        <v>31</v>
      </c>
      <c r="E74" s="32" t="s">
        <v>595</v>
      </c>
      <c r="F74" s="26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AD6F-D2D1-4C3C-9BB0-FA89A1E572B0}">
  <dimension ref="A4:F15"/>
  <sheetViews>
    <sheetView topLeftCell="A16" workbookViewId="0">
      <selection activeCell="I18" sqref="I18"/>
    </sheetView>
  </sheetViews>
  <sheetFormatPr defaultRowHeight="14.5" x14ac:dyDescent="0.35"/>
  <cols>
    <col min="1" max="1" width="12.7265625" customWidth="1"/>
    <col min="2" max="2" width="24.08984375" customWidth="1"/>
    <col min="3" max="3" width="18.1796875" bestFit="1" customWidth="1"/>
    <col min="4" max="4" width="20.6328125" customWidth="1"/>
    <col min="5" max="5" width="18.36328125" customWidth="1"/>
    <col min="6" max="6" width="17.90625" customWidth="1"/>
  </cols>
  <sheetData>
    <row r="4" spans="1:6" ht="15" thickBot="1" x14ac:dyDescent="0.4">
      <c r="A4" t="s">
        <v>0</v>
      </c>
      <c r="B4" t="s">
        <v>10</v>
      </c>
    </row>
    <row r="5" spans="1:6" ht="15" thickBot="1" x14ac:dyDescent="0.4">
      <c r="B5" s="9"/>
      <c r="C5" s="10"/>
      <c r="D5" s="11" t="s">
        <v>578</v>
      </c>
      <c r="E5" s="11"/>
      <c r="F5" s="12"/>
    </row>
    <row r="6" spans="1:6" ht="15" thickBot="1" x14ac:dyDescent="0.4">
      <c r="B6" s="13"/>
      <c r="C6" s="14"/>
      <c r="D6" s="15" t="s">
        <v>579</v>
      </c>
      <c r="E6" s="15"/>
      <c r="F6" s="16"/>
    </row>
    <row r="7" spans="1:6" x14ac:dyDescent="0.35">
      <c r="B7" s="5"/>
      <c r="C7" s="39" t="s">
        <v>11</v>
      </c>
      <c r="D7" s="40" t="s">
        <v>15</v>
      </c>
      <c r="E7" s="40" t="s">
        <v>16</v>
      </c>
      <c r="F7" s="41" t="s">
        <v>17</v>
      </c>
    </row>
    <row r="8" spans="1:6" x14ac:dyDescent="0.35">
      <c r="B8" s="7" t="s">
        <v>580</v>
      </c>
      <c r="C8" s="92">
        <f t="array" ref="C8">INDEX(Total_Revenue,MATCH(1,(B4=TickerSymbol)*(C7=Years),0))</f>
        <v>24855000000</v>
      </c>
      <c r="D8" s="93">
        <f t="array" ref="D8">INDEX(Total_Revenue,MATCH(1,(B$4=TickerSymbol)*(D7=Years),0))</f>
        <v>26743000000</v>
      </c>
      <c r="E8" s="93">
        <f t="array" ref="E8">INDEX(Total_Revenue,MATCH(1,(B$4=TickerSymbol)*(E7=Years),0))</f>
        <v>42650000000</v>
      </c>
      <c r="F8" s="94">
        <f t="array" ref="F8">INDEX(Total_Revenue,MATCH(1,(B$4=TickerSymbol)*(F7=Years),0))</f>
        <v>40990000000</v>
      </c>
    </row>
    <row r="9" spans="1:6" x14ac:dyDescent="0.35">
      <c r="B9" s="5" t="s">
        <v>581</v>
      </c>
      <c r="C9" s="92">
        <f t="array" ref="C9">INDEX(Cost_of_Goods_Sold,MATCH(1,(B$4=TickerSymbol)*(C7=Years),0))</f>
        <v>10499000000</v>
      </c>
      <c r="D9" s="93">
        <f t="array" ref="D9">INDEX(Cost_of_Goods_Sold,MATCH(1,(B4=TickerSymbol)*(D7=Years),0))</f>
        <v>11019000000</v>
      </c>
      <c r="E9" s="93">
        <f t="array" ref="E9">INDEX(Cost_of_Goods_Sold,MATCH(1,(B4=TickerSymbol)*(E7=Years),0))</f>
        <v>15620000000</v>
      </c>
      <c r="F9" s="94">
        <f t="array" ref="F9">INDEX(Cost_of_Goods_Sold,MATCH(1,(B4=TickerSymbol)*(F7=Years),0))</f>
        <v>11096000000</v>
      </c>
    </row>
    <row r="10" spans="1:6" x14ac:dyDescent="0.35">
      <c r="B10" s="18" t="s">
        <v>584</v>
      </c>
      <c r="C10" s="95">
        <f>C8-C9</f>
        <v>14356000000</v>
      </c>
      <c r="D10" s="96">
        <f t="shared" ref="D10:F10" si="0">D8-D9</f>
        <v>15724000000</v>
      </c>
      <c r="E10" s="96">
        <f t="shared" si="0"/>
        <v>27030000000</v>
      </c>
      <c r="F10" s="97">
        <f t="shared" si="0"/>
        <v>29894000000</v>
      </c>
    </row>
    <row r="11" spans="1:6" x14ac:dyDescent="0.35">
      <c r="B11" s="5" t="s">
        <v>585</v>
      </c>
      <c r="C11" s="92">
        <f t="array" ref="C11">INDEX(Sales__General_and_Admin.,MATCH(1,(B$4=TickerSymbol)*(C7=Years),0))</f>
        <v>12977000000</v>
      </c>
      <c r="D11" s="93">
        <f t="array" ref="D11">INDEX(Sales__General_and_Admin.,MATCH(1,(B4=TickerSymbol)*(D7=Years),0))</f>
        <v>12913000000</v>
      </c>
      <c r="E11" s="93">
        <f t="array" ref="E11">INDEX(Sales__General_and_Admin.,MATCH(1,(B4=TickerSymbol)*(E7=Years),0))</f>
        <v>20686000000</v>
      </c>
      <c r="F11" s="94">
        <f t="array" ref="F11">INDEX(Sales__General_and_Admin.,MATCH(1,(B4=TickerSymbol)*(F7=Years),0))</f>
        <v>21275000000</v>
      </c>
    </row>
    <row r="12" spans="1:6" x14ac:dyDescent="0.35">
      <c r="B12" s="5" t="s">
        <v>587</v>
      </c>
      <c r="C12" s="92">
        <f t="array" ref="C12">INDEX(Other_Operating_Items,MATCH(1,(B$4=TickerSymbol)*(C7=Years),0))</f>
        <v>845000000</v>
      </c>
      <c r="D12" s="93">
        <f t="array" ref="D12">INDEX(Other_Operating_Items,MATCH(1,(B4=TickerSymbol)*(D7=Years),0))</f>
        <v>853000000</v>
      </c>
      <c r="E12" s="93">
        <f t="array" ref="E12">INDEX(Other_Operating_Items,MATCH(1,(B4=TickerSymbol)*(E7=Years),0))</f>
        <v>1295000000</v>
      </c>
      <c r="F12" s="94">
        <f t="array" ref="F12">INDEX(Other_Operating_Items,MATCH(1,(B4=TickerSymbol)*(F7=Years),0))</f>
        <v>1364000000</v>
      </c>
    </row>
    <row r="13" spans="1:6" x14ac:dyDescent="0.35">
      <c r="B13" s="5" t="s">
        <v>586</v>
      </c>
      <c r="C13" s="92" t="str">
        <f t="array" ref="C13">INDEX(R_and_D,MATCH(1,(B$4=TickerSymbol)*(C7=Years),0))</f>
        <v xml:space="preserve"> $-   </v>
      </c>
      <c r="D13" s="93" t="str">
        <f t="array" ref="D13">INDEX(R_and_D,MATCH(1,(B$4=TickerSymbol)*(D7=Years),0))</f>
        <v xml:space="preserve"> $-   </v>
      </c>
      <c r="E13" s="93" t="str">
        <f t="array" ref="E13">INDEX(R_and_D,MATCH(1,(B4=TickerSymbol)*(E7=Years),0))</f>
        <v xml:space="preserve"> $-   </v>
      </c>
      <c r="F13" s="94" t="str">
        <f t="array" ref="F13">INDEX(R_and_D,MATCH(1,(B4=TickerSymbol)*(F7=Years),0))</f>
        <v xml:space="preserve"> $-   </v>
      </c>
    </row>
    <row r="14" spans="1:6" x14ac:dyDescent="0.35">
      <c r="B14" s="17" t="s">
        <v>582</v>
      </c>
      <c r="C14" s="92">
        <f>SUM(C11:C13)</f>
        <v>13822000000</v>
      </c>
      <c r="D14" s="93">
        <f t="shared" ref="D14:F14" si="1">SUM(D11:D13)</f>
        <v>13766000000</v>
      </c>
      <c r="E14" s="93">
        <f t="shared" si="1"/>
        <v>21981000000</v>
      </c>
      <c r="F14" s="94">
        <f t="shared" si="1"/>
        <v>22639000000</v>
      </c>
    </row>
    <row r="15" spans="1:6" ht="15" thickBot="1" x14ac:dyDescent="0.4">
      <c r="B15" s="8" t="s">
        <v>583</v>
      </c>
      <c r="C15" s="98">
        <f>C10-C14</f>
        <v>534000000</v>
      </c>
      <c r="D15" s="99">
        <f t="shared" ref="D15:F15" si="2">D10-D14</f>
        <v>1958000000</v>
      </c>
      <c r="E15" s="99">
        <f t="shared" si="2"/>
        <v>5049000000</v>
      </c>
      <c r="F15" s="100">
        <f t="shared" si="2"/>
        <v>7255000000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DEF227-611D-4C74-813F-7D7DB179BB44}">
          <x14:formula1>
            <xm:f>ورقة4!$A$4:$A$433</xm:f>
          </x14:formula1>
          <xm:sqref>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53A5-0C07-4393-B2CD-E1B83776CCA9}">
  <dimension ref="A4:J45"/>
  <sheetViews>
    <sheetView topLeftCell="B1" workbookViewId="0">
      <selection activeCell="D2" sqref="D2"/>
    </sheetView>
  </sheetViews>
  <sheetFormatPr defaultRowHeight="14.5" x14ac:dyDescent="0.35"/>
  <cols>
    <col min="1" max="1" width="12.7265625" customWidth="1"/>
    <col min="2" max="2" width="36.7265625" customWidth="1"/>
    <col min="3" max="3" width="10.81640625" customWidth="1"/>
    <col min="4" max="4" width="10.26953125" customWidth="1"/>
    <col min="5" max="5" width="18.1796875" bestFit="1" customWidth="1"/>
    <col min="6" max="6" width="20.1796875" customWidth="1"/>
    <col min="7" max="7" width="18.54296875" customWidth="1"/>
    <col min="8" max="8" width="17.90625" customWidth="1"/>
    <col min="9" max="9" width="21.81640625" customWidth="1"/>
    <col min="10" max="10" width="20.54296875" customWidth="1"/>
  </cols>
  <sheetData>
    <row r="4" spans="1:10" ht="15" thickBot="1" x14ac:dyDescent="0.4">
      <c r="A4" s="51" t="s">
        <v>0</v>
      </c>
      <c r="B4" s="68" t="s">
        <v>10</v>
      </c>
    </row>
    <row r="5" spans="1:10" ht="15" thickBot="1" x14ac:dyDescent="0.4">
      <c r="B5" s="9"/>
      <c r="C5" s="10"/>
      <c r="D5" s="10"/>
      <c r="E5" s="10"/>
      <c r="F5" s="11" t="s">
        <v>578</v>
      </c>
      <c r="G5" s="11"/>
      <c r="H5" s="12"/>
    </row>
    <row r="6" spans="1:10" ht="15" thickBot="1" x14ac:dyDescent="0.4">
      <c r="B6" s="13"/>
      <c r="C6" s="14"/>
      <c r="D6" s="14"/>
      <c r="E6" s="14"/>
      <c r="F6" s="15" t="s">
        <v>579</v>
      </c>
      <c r="G6" s="15"/>
      <c r="H6" s="16"/>
    </row>
    <row r="7" spans="1:10" x14ac:dyDescent="0.35">
      <c r="B7" s="5"/>
      <c r="C7" s="5"/>
      <c r="D7" s="5"/>
      <c r="E7" s="39" t="s">
        <v>11</v>
      </c>
      <c r="F7" s="40" t="s">
        <v>15</v>
      </c>
      <c r="G7" s="40" t="s">
        <v>16</v>
      </c>
      <c r="H7" s="40" t="s">
        <v>17</v>
      </c>
      <c r="I7" s="82" t="s">
        <v>598</v>
      </c>
      <c r="J7" s="38" t="s">
        <v>611</v>
      </c>
    </row>
    <row r="8" spans="1:10" x14ac:dyDescent="0.35">
      <c r="B8" s="7" t="s">
        <v>580</v>
      </c>
      <c r="C8" s="7"/>
      <c r="D8" s="7"/>
      <c r="E8" s="69">
        <f t="array" ref="E8">INDEX(Total_Revenue,MATCH(1,(B4=TickerSymbol)*(E7=Years),0))</f>
        <v>24855000000</v>
      </c>
      <c r="F8" s="70">
        <f t="array" ref="F8">INDEX(Total_Revenue,MATCH(1,(B$4=TickerSymbol)*(F7=Years),0))</f>
        <v>26743000000</v>
      </c>
      <c r="G8" s="70">
        <f t="array" ref="G8">INDEX(Total_Revenue,MATCH(1,(B$4=TickerSymbol)*(G7=Years),0))</f>
        <v>42650000000</v>
      </c>
      <c r="H8" s="70">
        <f t="array" ref="H8">INDEX(Total_Revenue,MATCH(1,(B$4=TickerSymbol)*(H7=Years),0))</f>
        <v>40990000000</v>
      </c>
      <c r="I8" s="69">
        <f ca="1">H8*(1+I20)</f>
        <v>38322852667.667244</v>
      </c>
      <c r="J8" s="79">
        <f ca="1">I8*(1+J20)</f>
        <v>35829251929.439629</v>
      </c>
    </row>
    <row r="9" spans="1:10" x14ac:dyDescent="0.35">
      <c r="B9" s="5" t="s">
        <v>581</v>
      </c>
      <c r="C9" s="5"/>
      <c r="D9" s="5"/>
      <c r="E9" s="69">
        <f t="array" ref="E9">INDEX(Cost_of_Goods_Sold,MATCH(1,(B$4=TickerSymbol)*(E7=Years),0))</f>
        <v>10499000000</v>
      </c>
      <c r="F9" s="70">
        <f t="array" ref="F9">INDEX(Cost_of_Goods_Sold,MATCH(1,(B4=TickerSymbol)*(F7=Years),0))</f>
        <v>11019000000</v>
      </c>
      <c r="G9" s="70">
        <f t="array" ref="G9">INDEX(Cost_of_Goods_Sold,MATCH(1,(B4=TickerSymbol)*(G7=Years),0))</f>
        <v>15620000000</v>
      </c>
      <c r="H9" s="70">
        <f t="array" ref="H9">INDEX(Cost_of_Goods_Sold,MATCH(1,(B4=TickerSymbol)*(H7=Years),0))</f>
        <v>11096000000</v>
      </c>
      <c r="I9" s="75"/>
      <c r="J9" s="76"/>
    </row>
    <row r="10" spans="1:10" x14ac:dyDescent="0.35">
      <c r="B10" s="18" t="s">
        <v>584</v>
      </c>
      <c r="C10" s="18"/>
      <c r="D10" s="18"/>
      <c r="E10" s="71">
        <f>E8-E9</f>
        <v>14356000000</v>
      </c>
      <c r="F10" s="72">
        <f t="shared" ref="F10:H10" si="0">F8-F9</f>
        <v>15724000000</v>
      </c>
      <c r="G10" s="72">
        <f t="shared" si="0"/>
        <v>27030000000</v>
      </c>
      <c r="H10" s="72">
        <f t="shared" si="0"/>
        <v>29894000000</v>
      </c>
      <c r="I10" s="83">
        <f ca="1">I8*I21</f>
        <v>21929038006.759716</v>
      </c>
      <c r="J10" s="83">
        <f ca="1">J8*J21</f>
        <v>20502154005.287338</v>
      </c>
    </row>
    <row r="11" spans="1:10" x14ac:dyDescent="0.35">
      <c r="B11" s="5" t="s">
        <v>585</v>
      </c>
      <c r="C11" s="5"/>
      <c r="D11" s="5"/>
      <c r="E11" s="69">
        <f t="array" ref="E11">INDEX(Sales__General_and_Admin.,MATCH(1,(B$4=TickerSymbol)*(E7=Years),0))</f>
        <v>12977000000</v>
      </c>
      <c r="F11" s="70">
        <f t="array" ref="F11">INDEX(Sales__General_and_Admin.,MATCH(1,(B4=TickerSymbol)*(F7=Years),0))</f>
        <v>12913000000</v>
      </c>
      <c r="G11" s="70">
        <f t="array" ref="G11">INDEX(Sales__General_and_Admin.,MATCH(1,(B4=TickerSymbol)*(G7=Years),0))</f>
        <v>20686000000</v>
      </c>
      <c r="H11" s="70">
        <f t="array" ref="H11">INDEX(Sales__General_and_Admin.,MATCH(1,(B4=TickerSymbol)*(H7=Years),0))</f>
        <v>21275000000</v>
      </c>
      <c r="I11" s="75"/>
      <c r="J11" s="76"/>
    </row>
    <row r="12" spans="1:10" x14ac:dyDescent="0.35">
      <c r="B12" s="5" t="s">
        <v>587</v>
      </c>
      <c r="C12" s="5"/>
      <c r="D12" s="5"/>
      <c r="E12" s="69">
        <f t="array" ref="E12">INDEX(Other_Operating_Items,MATCH(1,(B$4=TickerSymbol)*(E7=Years),0))</f>
        <v>845000000</v>
      </c>
      <c r="F12" s="70">
        <f t="array" ref="F12">INDEX(Other_Operating_Items,MATCH(1,(B4=TickerSymbol)*(F7=Years),0))</f>
        <v>853000000</v>
      </c>
      <c r="G12" s="70">
        <f t="array" ref="G12">INDEX(Other_Operating_Items,MATCH(1,(B4=TickerSymbol)*(G7=Years),0))</f>
        <v>1295000000</v>
      </c>
      <c r="H12" s="70">
        <f t="array" ref="H12">INDEX(Other_Operating_Items,MATCH(1,(B4=TickerSymbol)*(H7=Years),0))</f>
        <v>1364000000</v>
      </c>
      <c r="I12" s="75"/>
      <c r="J12" s="76"/>
    </row>
    <row r="13" spans="1:10" x14ac:dyDescent="0.35">
      <c r="B13" s="5" t="s">
        <v>586</v>
      </c>
      <c r="C13" s="5"/>
      <c r="D13" s="5"/>
      <c r="E13" s="69" t="str">
        <f t="array" ref="E13">INDEX(R_and_D,MATCH(1,(B$4=TickerSymbol)*(E7=Years),0))</f>
        <v xml:space="preserve"> $-   </v>
      </c>
      <c r="F13" s="70" t="str">
        <f t="array" ref="F13">INDEX(R_and_D,MATCH(1,(B$4=TickerSymbol)*(F7=Years),0))</f>
        <v xml:space="preserve"> $-   </v>
      </c>
      <c r="G13" s="70" t="str">
        <f t="array" ref="G13">INDEX(R_and_D,MATCH(1,(B4=TickerSymbol)*(G7=Years),0))</f>
        <v xml:space="preserve"> $-   </v>
      </c>
      <c r="H13" s="70" t="str">
        <f t="array" ref="H13">INDEX(R_and_D,MATCH(1,(B4=TickerSymbol)*(H7=Years),0))</f>
        <v xml:space="preserve"> $-   </v>
      </c>
      <c r="I13" s="75"/>
      <c r="J13" s="76"/>
    </row>
    <row r="14" spans="1:10" x14ac:dyDescent="0.35">
      <c r="B14" s="17" t="s">
        <v>582</v>
      </c>
      <c r="C14" s="17"/>
      <c r="D14" s="17"/>
      <c r="E14" s="69">
        <f>SUM(E11:E13)</f>
        <v>13822000000</v>
      </c>
      <c r="F14" s="70">
        <f t="shared" ref="F14:H14" si="1">SUM(F11:F13)</f>
        <v>13766000000</v>
      </c>
      <c r="G14" s="70">
        <f t="shared" si="1"/>
        <v>21981000000</v>
      </c>
      <c r="H14" s="70">
        <f t="shared" si="1"/>
        <v>22639000000</v>
      </c>
      <c r="I14" s="75"/>
      <c r="J14" s="76"/>
    </row>
    <row r="15" spans="1:10" ht="15" thickBot="1" x14ac:dyDescent="0.4">
      <c r="B15" s="65" t="s">
        <v>583</v>
      </c>
      <c r="C15" s="8"/>
      <c r="D15" s="8"/>
      <c r="E15" s="73">
        <f>E10-E14</f>
        <v>534000000</v>
      </c>
      <c r="F15" s="74">
        <f t="shared" ref="F15:H15" si="2">F10-F14</f>
        <v>1958000000</v>
      </c>
      <c r="G15" s="74">
        <f t="shared" si="2"/>
        <v>5049000000</v>
      </c>
      <c r="H15" s="74">
        <f t="shared" si="2"/>
        <v>7255000000</v>
      </c>
      <c r="I15" s="73">
        <f ca="1">I8*I22</f>
        <v>1542120135.7880435</v>
      </c>
      <c r="J15" s="73">
        <f ca="1">J8*J22</f>
        <v>1441777086.1099827</v>
      </c>
    </row>
    <row r="18" spans="2:10" ht="15" thickBot="1" x14ac:dyDescent="0.4">
      <c r="B18" s="64" t="s">
        <v>607</v>
      </c>
      <c r="C18" s="61"/>
      <c r="D18" s="61"/>
      <c r="E18" s="61"/>
      <c r="F18" s="61"/>
      <c r="G18" s="61"/>
      <c r="H18" s="61"/>
      <c r="I18" s="61"/>
      <c r="J18" s="61"/>
    </row>
    <row r="19" spans="2:10" ht="15" thickBot="1" x14ac:dyDescent="0.4">
      <c r="B19" s="53"/>
      <c r="C19" s="53"/>
      <c r="D19" s="53"/>
      <c r="E19" s="101" t="s">
        <v>579</v>
      </c>
      <c r="F19" s="102"/>
      <c r="G19" s="102"/>
      <c r="H19" s="102"/>
      <c r="I19" s="101" t="s">
        <v>601</v>
      </c>
      <c r="J19" s="102"/>
    </row>
    <row r="20" spans="2:10" ht="15" thickTop="1" x14ac:dyDescent="0.35">
      <c r="B20" s="48" t="s">
        <v>608</v>
      </c>
      <c r="E20" s="49" t="s">
        <v>602</v>
      </c>
      <c r="F20" s="80">
        <f>F8/E8-1</f>
        <v>7.5960571313618885E-2</v>
      </c>
      <c r="G20" s="80">
        <f t="shared" ref="G20:H20" si="3">G8/F8-1</f>
        <v>0.59480985678495313</v>
      </c>
      <c r="H20" s="80">
        <f t="shared" si="3"/>
        <v>-3.8921453692848718E-2</v>
      </c>
      <c r="I20" s="77">
        <f ca="1">OFFSET(I29,MATCH(C25,B30:B32,0),0)</f>
        <v>-6.5068244262814184E-2</v>
      </c>
      <c r="J20" s="77">
        <f ca="1">I20</f>
        <v>-6.5068244262814184E-2</v>
      </c>
    </row>
    <row r="21" spans="2:10" x14ac:dyDescent="0.35">
      <c r="B21" s="48" t="s">
        <v>609</v>
      </c>
      <c r="E21" s="49">
        <f t="array" ref="E21">INDEX(Gross_Margin,MATCH(1,($B$4=TickerSymbol)*(E7=Years),0),0)</f>
        <v>0.57759002212834432</v>
      </c>
      <c r="F21" s="49">
        <f t="array" ref="F21">INDEX(Gross_Margin,MATCH(1,($B$4=TickerSymbol)*(F7=Years),0),0)</f>
        <v>0.58796694462102228</v>
      </c>
      <c r="G21" s="49">
        <f t="array" ref="G21">INDEX(Gross_Margin,MATCH(1,($B$4=TickerSymbol)*(G7=Years),0),0)</f>
        <v>0.63376318874560378</v>
      </c>
      <c r="H21" s="49">
        <f t="array" ref="H21">INDEX(Gross_Margin,MATCH(1,($B$4=TickerSymbol)*(H7=Years),0),0)</f>
        <v>0.72929982922664061</v>
      </c>
      <c r="I21" s="77">
        <f ca="1">OFFSET(I33,MATCH(C25,B34:B36,0),0)</f>
        <v>0.57221831049286975</v>
      </c>
      <c r="J21" s="77">
        <f t="shared" ref="J21:J22" ca="1" si="4">I21</f>
        <v>0.57221831049286975</v>
      </c>
    </row>
    <row r="22" spans="2:10" ht="15" thickBot="1" x14ac:dyDescent="0.4">
      <c r="B22" s="62" t="s">
        <v>610</v>
      </c>
      <c r="C22" s="63"/>
      <c r="D22" s="63"/>
      <c r="E22" s="49">
        <f t="array" ref="E22">INDEX(OperatingMargin,MATCH(1,($B$4=TickerSymbol)*(E7=Years),0),0)</f>
        <v>2.1484610742305371E-2</v>
      </c>
      <c r="F22" s="49">
        <f t="array" ref="F22">INDEX(OperatingMargin,MATCH(1,($B$4=TickerSymbol)*(F7=Years),0),0)</f>
        <v>7.3215420857794561E-2</v>
      </c>
      <c r="G22" s="49">
        <f t="array" ref="G22">INDEX(OperatingMargin,MATCH(1,($B$4=TickerSymbol)*(G7=Years),0),0)</f>
        <v>0.11838218053927316</v>
      </c>
      <c r="H22" s="49">
        <f t="array" ref="H22">INDEX(OperatingMargin,MATCH(1,($B$4=TickerSymbol)*(H7=Years),0),0)</f>
        <v>0.17699438887533545</v>
      </c>
      <c r="I22" s="84">
        <f ca="1">OFFSET(I37,MATCH(C25,B38:B40,0),0)</f>
        <v>4.0240222959422874E-2</v>
      </c>
      <c r="J22" s="84">
        <f t="shared" ca="1" si="4"/>
        <v>4.0240222959422874E-2</v>
      </c>
    </row>
    <row r="25" spans="2:10" ht="36.5" customHeight="1" x14ac:dyDescent="0.35">
      <c r="B25" s="54" t="s">
        <v>612</v>
      </c>
      <c r="C25" s="85" t="s">
        <v>616</v>
      </c>
      <c r="D25" s="86"/>
    </row>
    <row r="26" spans="2:10" x14ac:dyDescent="0.35">
      <c r="B26" s="55"/>
      <c r="C26" s="6"/>
      <c r="D26" s="56"/>
    </row>
    <row r="27" spans="2:10" x14ac:dyDescent="0.35">
      <c r="B27" s="57" t="s">
        <v>613</v>
      </c>
      <c r="C27" s="47"/>
      <c r="D27" s="58"/>
      <c r="E27" s="50"/>
      <c r="F27" s="50"/>
      <c r="G27" s="50"/>
      <c r="H27" s="50"/>
      <c r="I27" s="50"/>
      <c r="J27" s="50"/>
    </row>
    <row r="28" spans="2:10" x14ac:dyDescent="0.35">
      <c r="B28" s="55"/>
      <c r="C28" s="6"/>
      <c r="D28" s="56"/>
    </row>
    <row r="29" spans="2:10" ht="15" thickBot="1" x14ac:dyDescent="0.4">
      <c r="B29" s="59" t="s">
        <v>600</v>
      </c>
      <c r="C29" s="53"/>
      <c r="D29" s="60"/>
      <c r="E29" s="53"/>
      <c r="F29" s="53"/>
      <c r="G29" s="53"/>
      <c r="H29" s="53"/>
      <c r="I29" s="52" t="s">
        <v>598</v>
      </c>
      <c r="J29" s="52" t="s">
        <v>599</v>
      </c>
    </row>
    <row r="30" spans="2:10" ht="15" thickTop="1" x14ac:dyDescent="0.35">
      <c r="B30" s="55" t="s">
        <v>614</v>
      </c>
      <c r="C30" s="6"/>
      <c r="D30" s="56">
        <v>1</v>
      </c>
      <c r="I30" s="78">
        <f>I31+_xlfn.STDEV.P(F20:H20)</f>
        <v>0.48630089386662967</v>
      </c>
      <c r="J30" s="78">
        <v>0.48630089386662967</v>
      </c>
    </row>
    <row r="31" spans="2:10" ht="34" customHeight="1" x14ac:dyDescent="0.35">
      <c r="B31" s="55" t="s">
        <v>615</v>
      </c>
      <c r="C31" s="6"/>
      <c r="D31" s="56">
        <v>2</v>
      </c>
      <c r="I31" s="78">
        <f>AVERAGE(F20:H20)</f>
        <v>0.21061632480190776</v>
      </c>
      <c r="J31" s="78">
        <v>0.21061632480190776</v>
      </c>
    </row>
    <row r="32" spans="2:10" x14ac:dyDescent="0.35">
      <c r="B32" s="55" t="s">
        <v>616</v>
      </c>
      <c r="C32" s="6"/>
      <c r="D32" s="56">
        <v>3</v>
      </c>
      <c r="I32" s="78">
        <f>I31-_xlfn.STDEV.P(F20:H20)</f>
        <v>-6.5068244262814184E-2</v>
      </c>
      <c r="J32" s="78">
        <v>-6.5068244262814184E-2</v>
      </c>
    </row>
    <row r="33" spans="2:10" ht="15" thickBot="1" x14ac:dyDescent="0.4">
      <c r="B33" s="66" t="s">
        <v>609</v>
      </c>
      <c r="C33" s="63"/>
      <c r="D33" s="67"/>
      <c r="E33" s="63"/>
      <c r="F33" s="63"/>
      <c r="G33" s="63"/>
      <c r="H33" s="63"/>
      <c r="I33" s="63"/>
      <c r="J33" s="63"/>
    </row>
    <row r="34" spans="2:10" x14ac:dyDescent="0.35">
      <c r="B34" s="55" t="s">
        <v>614</v>
      </c>
      <c r="C34" s="6"/>
      <c r="D34" s="56">
        <v>1</v>
      </c>
      <c r="I34" s="78">
        <f>I35+_xlfn.STDEV.P(E21:H21)</f>
        <v>0.69209168186793568</v>
      </c>
      <c r="J34" s="78">
        <f>I34</f>
        <v>0.69209168186793568</v>
      </c>
    </row>
    <row r="35" spans="2:10" ht="34" customHeight="1" x14ac:dyDescent="0.35">
      <c r="B35" s="55" t="s">
        <v>615</v>
      </c>
      <c r="C35" s="6"/>
      <c r="D35" s="56">
        <v>2</v>
      </c>
      <c r="I35" s="78">
        <f>AVERAGE(E21:H21)</f>
        <v>0.63215499618040272</v>
      </c>
      <c r="J35" s="78">
        <f>I35</f>
        <v>0.63215499618040272</v>
      </c>
    </row>
    <row r="36" spans="2:10" x14ac:dyDescent="0.35">
      <c r="B36" s="55" t="s">
        <v>616</v>
      </c>
      <c r="C36" s="6"/>
      <c r="D36" s="56">
        <v>3</v>
      </c>
      <c r="I36" s="78">
        <f>I35-_xlfn.STDEV.P(E21:H21)</f>
        <v>0.57221831049286975</v>
      </c>
      <c r="J36" s="78">
        <f>I36</f>
        <v>0.57221831049286975</v>
      </c>
    </row>
    <row r="37" spans="2:10" ht="15" thickBot="1" x14ac:dyDescent="0.4">
      <c r="B37" s="66" t="s">
        <v>610</v>
      </c>
      <c r="C37" s="63"/>
      <c r="D37" s="67"/>
      <c r="E37" s="63"/>
      <c r="F37" s="63"/>
      <c r="G37" s="63"/>
      <c r="H37" s="63"/>
      <c r="I37" s="63"/>
      <c r="J37" s="63"/>
    </row>
    <row r="38" spans="2:10" x14ac:dyDescent="0.35">
      <c r="B38" s="55" t="s">
        <v>614</v>
      </c>
      <c r="C38" s="6"/>
      <c r="D38" s="56">
        <v>1</v>
      </c>
      <c r="I38" s="78">
        <f>I39+_xlfn.STDEV.P(E22:H22)</f>
        <v>0.1547980775479314</v>
      </c>
      <c r="J38" s="78">
        <f>I38</f>
        <v>0.1547980775479314</v>
      </c>
    </row>
    <row r="39" spans="2:10" ht="28.5" customHeight="1" x14ac:dyDescent="0.35">
      <c r="B39" s="55" t="s">
        <v>615</v>
      </c>
      <c r="C39" s="6"/>
      <c r="D39" s="56">
        <v>2</v>
      </c>
      <c r="I39" s="78">
        <f>AVERAGE(E22:H22)</f>
        <v>9.7519150253677134E-2</v>
      </c>
      <c r="J39" s="78">
        <f>I39</f>
        <v>9.7519150253677134E-2</v>
      </c>
    </row>
    <row r="40" spans="2:10" ht="15" thickBot="1" x14ac:dyDescent="0.4">
      <c r="B40" s="87" t="s">
        <v>616</v>
      </c>
      <c r="C40" s="88"/>
      <c r="D40" s="89">
        <v>3</v>
      </c>
      <c r="E40" s="63"/>
      <c r="F40" s="63"/>
      <c r="G40" s="63"/>
      <c r="H40" s="63"/>
      <c r="I40" s="81">
        <f>I39-_xlfn.STDEV.P(E22:H22)</f>
        <v>4.0240222959422874E-2</v>
      </c>
      <c r="J40" s="81">
        <f>I40</f>
        <v>4.0240222959422874E-2</v>
      </c>
    </row>
    <row r="41" spans="2:10" x14ac:dyDescent="0.35">
      <c r="B41" s="6"/>
      <c r="C41" s="6"/>
      <c r="D41" s="6"/>
    </row>
    <row r="42" spans="2:10" x14ac:dyDescent="0.35">
      <c r="B42" s="6"/>
      <c r="C42" s="6"/>
      <c r="D42" s="6"/>
    </row>
    <row r="43" spans="2:10" x14ac:dyDescent="0.35">
      <c r="B43" s="6"/>
      <c r="C43" s="6"/>
      <c r="D43" s="6"/>
    </row>
    <row r="44" spans="2:10" x14ac:dyDescent="0.35">
      <c r="B44" s="6"/>
      <c r="C44" s="6"/>
      <c r="D44" s="6"/>
    </row>
    <row r="45" spans="2:10" x14ac:dyDescent="0.35">
      <c r="B45" s="6"/>
      <c r="C45" s="6"/>
      <c r="D45" s="6"/>
    </row>
  </sheetData>
  <mergeCells count="2">
    <mergeCell ref="E19:H19"/>
    <mergeCell ref="I19:J19"/>
  </mergeCells>
  <dataValidations count="1">
    <dataValidation type="list" allowBlank="1" showInputMessage="1" showErrorMessage="1" sqref="C25" xr:uid="{6EA71E59-1B49-45A5-8215-B2D3BE81C3FD}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C9919E-2B0B-41E6-8E7A-072824F83345}">
          <x14:formula1>
            <xm:f>ورقة4!$A$4:$A$433</xm:f>
          </x14:formula1>
          <xm:sqref>B4:D4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5</vt:i4>
      </vt:variant>
      <vt:variant>
        <vt:lpstr>النطاقات المسماة</vt:lpstr>
      </vt:variant>
      <vt:variant>
        <vt:i4>10</vt:i4>
      </vt:variant>
    </vt:vector>
  </HeadingPairs>
  <TitlesOfParts>
    <vt:vector size="15" baseType="lpstr">
      <vt:lpstr>data</vt:lpstr>
      <vt:lpstr>ورقة4</vt:lpstr>
      <vt:lpstr>Task 1</vt:lpstr>
      <vt:lpstr>Task 2</vt:lpstr>
      <vt:lpstr>Task 3</vt:lpstr>
      <vt:lpstr>_</vt:lpstr>
      <vt:lpstr>Cost_of_Goods_Sold</vt:lpstr>
      <vt:lpstr>Gross_Margin</vt:lpstr>
      <vt:lpstr>OperatingMargin</vt:lpstr>
      <vt:lpstr>Other_Operating_Items</vt:lpstr>
      <vt:lpstr>R_and_D</vt:lpstr>
      <vt:lpstr>Sales__General_and_Admin.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nadat</dc:creator>
  <cp:lastModifiedBy>nadat</cp:lastModifiedBy>
  <dcterms:created xsi:type="dcterms:W3CDTF">2021-02-23T20:35:15Z</dcterms:created>
  <dcterms:modified xsi:type="dcterms:W3CDTF">2021-03-05T13:30:38Z</dcterms:modified>
</cp:coreProperties>
</file>